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Δ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00" i="1" l="1"/>
  <c r="B970" i="1"/>
  <c r="B1188" i="1"/>
  <c r="B1027" i="1"/>
  <c r="B1797" i="1"/>
  <c r="B190" i="1"/>
  <c r="B1976" i="1"/>
  <c r="B1501" i="1"/>
  <c r="B1845" i="1"/>
  <c r="B1854" i="1"/>
  <c r="B455" i="1"/>
  <c r="B670" i="1"/>
  <c r="B1542" i="1"/>
  <c r="B1786" i="1"/>
  <c r="B817" i="1"/>
  <c r="B1993" i="1"/>
  <c r="B1642" i="1"/>
  <c r="B691" i="1"/>
  <c r="B1834" i="1"/>
  <c r="B1900" i="1"/>
  <c r="B556" i="1"/>
  <c r="B2144" i="1"/>
  <c r="B2051" i="1"/>
  <c r="B1895" i="1"/>
  <c r="B464" i="1"/>
  <c r="B1773" i="1"/>
  <c r="B1325" i="1"/>
  <c r="B1007" i="1"/>
  <c r="B1870" i="1"/>
  <c r="B169" i="1"/>
  <c r="B215" i="1"/>
  <c r="B1514" i="1"/>
  <c r="B748" i="1"/>
  <c r="B115" i="1"/>
  <c r="B94" i="1"/>
  <c r="B1322" i="1"/>
  <c r="B687" i="1"/>
  <c r="B1728" i="1"/>
  <c r="B1944" i="1"/>
  <c r="B1946" i="1"/>
  <c r="B1252" i="1"/>
  <c r="B1801" i="1"/>
  <c r="B327" i="1"/>
  <c r="B2062" i="1"/>
  <c r="B1658" i="1"/>
  <c r="B117" i="1"/>
  <c r="B1420" i="1"/>
  <c r="B1904" i="1"/>
  <c r="B1510" i="1"/>
  <c r="B1118" i="1"/>
  <c r="B13" i="1"/>
  <c r="B1234" i="1"/>
  <c r="B860" i="1"/>
  <c r="B1869" i="1"/>
  <c r="B1276" i="1"/>
  <c r="B1203" i="1"/>
  <c r="B491" i="1"/>
  <c r="B661" i="1"/>
  <c r="B1312" i="1"/>
  <c r="B1306" i="1"/>
  <c r="B1547" i="1"/>
  <c r="B971" i="1"/>
  <c r="B1675" i="1"/>
  <c r="B926" i="1"/>
  <c r="B1086" i="1"/>
  <c r="B396" i="1"/>
  <c r="B904" i="1"/>
  <c r="B703" i="1"/>
  <c r="B1002" i="1"/>
  <c r="B225" i="1"/>
  <c r="B2057" i="1"/>
  <c r="B804" i="1"/>
  <c r="B111" i="1"/>
  <c r="B1286" i="1"/>
  <c r="B793" i="1"/>
  <c r="B1846" i="1"/>
  <c r="B1072" i="1"/>
  <c r="B1148" i="1"/>
  <c r="B995" i="1"/>
  <c r="B1169" i="1"/>
  <c r="B92" i="1"/>
  <c r="B1330" i="1"/>
  <c r="B668" i="1"/>
  <c r="B841" i="1"/>
  <c r="B57" i="1"/>
  <c r="B1553" i="1"/>
  <c r="B242" i="1"/>
  <c r="B720" i="1"/>
  <c r="B380" i="1"/>
  <c r="B573" i="1"/>
  <c r="B609" i="1"/>
  <c r="B137" i="1"/>
  <c r="B1163" i="1"/>
  <c r="B1300" i="1"/>
  <c r="B366" i="1"/>
  <c r="B1787" i="1"/>
  <c r="B1289" i="1"/>
  <c r="B314" i="1"/>
  <c r="B1957" i="1"/>
  <c r="B1177" i="1"/>
  <c r="B1287" i="1"/>
  <c r="B1697" i="1"/>
  <c r="B208" i="1"/>
  <c r="B1105" i="1"/>
  <c r="B1060" i="1"/>
  <c r="B949" i="1"/>
  <c r="B295" i="1"/>
  <c r="B719" i="1"/>
  <c r="B1818" i="1"/>
  <c r="B2092" i="1"/>
  <c r="B1527" i="1"/>
  <c r="B1318" i="1"/>
  <c r="B1395" i="1"/>
  <c r="B560" i="1"/>
  <c r="B341" i="1"/>
  <c r="B1766" i="1"/>
  <c r="B607" i="1"/>
  <c r="B1036" i="1"/>
  <c r="B133" i="1"/>
  <c r="B1883" i="1"/>
  <c r="B447" i="1"/>
  <c r="B1266" i="1"/>
  <c r="B1204" i="1"/>
  <c r="B1152" i="1"/>
  <c r="B628" i="1"/>
  <c r="B443" i="1"/>
  <c r="B309" i="1"/>
  <c r="B1273" i="1"/>
  <c r="B602" i="1"/>
  <c r="B1360" i="1"/>
  <c r="B953" i="1"/>
  <c r="B1708" i="1"/>
  <c r="B1694" i="1"/>
  <c r="B1136" i="1"/>
  <c r="B1051" i="1"/>
  <c r="B1305" i="1"/>
  <c r="B1771" i="1"/>
  <c r="B1355" i="1"/>
  <c r="B1496" i="1"/>
  <c r="B2138" i="1"/>
  <c r="B39" i="1"/>
  <c r="B1782" i="1"/>
  <c r="B1147" i="1"/>
  <c r="B142" i="1"/>
  <c r="B975" i="1"/>
  <c r="B247" i="1"/>
  <c r="B1747" i="1"/>
  <c r="B1789" i="1"/>
  <c r="B1811" i="1"/>
  <c r="B390" i="1"/>
  <c r="B317" i="1"/>
  <c r="B1718" i="1"/>
  <c r="B1055" i="1"/>
  <c r="B2089" i="1"/>
  <c r="B1937" i="1"/>
  <c r="B974" i="1"/>
  <c r="B675" i="1"/>
  <c r="B254" i="1"/>
  <c r="B1041" i="1"/>
  <c r="B738" i="1"/>
  <c r="B723" i="1"/>
  <c r="B1880" i="1"/>
  <c r="B942" i="1"/>
  <c r="B10" i="1"/>
  <c r="B89" i="1"/>
  <c r="B1632" i="1"/>
  <c r="B729" i="1"/>
  <c r="B324" i="1"/>
  <c r="B338" i="1"/>
  <c r="B1602" i="1"/>
  <c r="B1491" i="1"/>
  <c r="B148" i="1"/>
  <c r="B897" i="1"/>
  <c r="B1563" i="1"/>
  <c r="B1042" i="1"/>
  <c r="B1417" i="1"/>
  <c r="B1079" i="1"/>
  <c r="B549" i="1"/>
  <c r="B1906" i="1"/>
  <c r="B839" i="1"/>
  <c r="B831" i="1"/>
  <c r="B1692" i="1"/>
  <c r="B1940" i="1"/>
  <c r="B977" i="1"/>
  <c r="B1056" i="1"/>
  <c r="B570" i="1"/>
  <c r="B1477" i="1"/>
  <c r="B1414" i="1"/>
  <c r="B1479" i="1"/>
  <c r="B855" i="1"/>
  <c r="B1470" i="1"/>
  <c r="B1018" i="1"/>
  <c r="B769" i="1"/>
  <c r="B1988" i="1"/>
  <c r="B655" i="1"/>
  <c r="B1654" i="1"/>
  <c r="B47" i="1"/>
  <c r="B1209" i="1"/>
  <c r="B1872" i="1"/>
  <c r="B958" i="1"/>
  <c r="B1554" i="1"/>
  <c r="B1619" i="1"/>
  <c r="B682" i="1"/>
  <c r="B209" i="1"/>
  <c r="B1516" i="1"/>
  <c r="B969" i="1"/>
  <c r="B459" i="1"/>
  <c r="B1783" i="1"/>
  <c r="B507" i="1"/>
  <c r="B722" i="1"/>
  <c r="B824" i="1"/>
  <c r="B1981" i="1"/>
  <c r="B1440" i="1"/>
  <c r="B426" i="1"/>
  <c r="B627" i="1"/>
  <c r="B1612" i="1"/>
  <c r="B1808" i="1"/>
  <c r="B1860" i="1"/>
  <c r="B1794" i="1"/>
  <c r="B2112" i="1"/>
  <c r="B925" i="1"/>
  <c r="B1661" i="1"/>
  <c r="B1955" i="1"/>
  <c r="B1419" i="1"/>
  <c r="B2018" i="1"/>
  <c r="B1047" i="1"/>
  <c r="B1924" i="1"/>
  <c r="B1887" i="1"/>
  <c r="B1776" i="1"/>
  <c r="B1734" i="1"/>
  <c r="B229" i="1"/>
  <c r="B218" i="1"/>
  <c r="B1975" i="1"/>
  <c r="B1174" i="1"/>
  <c r="B1012" i="1"/>
  <c r="B1894" i="1"/>
  <c r="B1705" i="1"/>
  <c r="B108" i="1"/>
  <c r="B237" i="1"/>
  <c r="B2006" i="1"/>
  <c r="B985" i="1"/>
  <c r="B2058" i="1"/>
  <c r="B785" i="1"/>
  <c r="B1130" i="1"/>
  <c r="B1016" i="1"/>
  <c r="B110" i="1"/>
  <c r="B434" i="1"/>
  <c r="B662" i="1"/>
  <c r="B550" i="1"/>
  <c r="B1166" i="1"/>
  <c r="B345" i="1"/>
  <c r="B1597" i="1"/>
  <c r="B767" i="1"/>
  <c r="B1341" i="1"/>
  <c r="B52" i="1"/>
  <c r="B417" i="1"/>
  <c r="B1681" i="1"/>
  <c r="B740" i="1"/>
  <c r="B1187" i="1"/>
  <c r="B750" i="1"/>
  <c r="B374" i="1"/>
  <c r="B22" i="1"/>
  <c r="B482" i="1"/>
  <c r="B1736" i="1"/>
  <c r="B201" i="1"/>
  <c r="B1363" i="1"/>
  <c r="B876" i="1"/>
  <c r="B1182" i="1"/>
  <c r="B1907" i="1"/>
  <c r="B1618" i="1"/>
  <c r="B2142" i="1"/>
  <c r="B1097" i="1"/>
  <c r="B1882" i="1"/>
  <c r="B1578" i="1"/>
  <c r="B1588" i="1"/>
  <c r="B1909" i="1"/>
  <c r="B1961" i="1"/>
  <c r="B1855" i="1"/>
  <c r="B2070" i="1"/>
  <c r="B1899" i="1"/>
  <c r="B372" i="1"/>
  <c r="B1611" i="1"/>
  <c r="B1843" i="1"/>
  <c r="B955" i="1"/>
  <c r="B1251" i="1"/>
  <c r="B1941" i="1"/>
  <c r="B347" i="1"/>
  <c r="B1161" i="1"/>
  <c r="B1861" i="1"/>
  <c r="B2136" i="1"/>
  <c r="B1031" i="1"/>
  <c r="B555" i="1"/>
  <c r="B2015" i="1"/>
  <c r="B1257" i="1"/>
  <c r="B1015" i="1"/>
  <c r="B49" i="1"/>
  <c r="B588" i="1"/>
  <c r="B1110" i="1"/>
  <c r="B846" i="1"/>
  <c r="B1223" i="1"/>
  <c r="B956" i="1"/>
  <c r="B1062" i="1"/>
  <c r="B413" i="1"/>
  <c r="B639" i="1"/>
  <c r="B762" i="1"/>
  <c r="B192" i="1"/>
  <c r="B2096" i="1"/>
  <c r="B1090" i="1"/>
  <c r="B553" i="1"/>
  <c r="B1101" i="1"/>
  <c r="B587" i="1"/>
  <c r="B477" i="1"/>
  <c r="B543" i="1"/>
  <c r="B422" i="1"/>
  <c r="B665" i="1"/>
  <c r="B2101" i="1"/>
  <c r="B1332" i="1"/>
  <c r="B488" i="1"/>
  <c r="B267" i="1"/>
  <c r="B2019" i="1"/>
  <c r="B1449" i="1"/>
  <c r="B1290" i="1"/>
  <c r="B1307" i="1"/>
  <c r="B1724" i="1"/>
  <c r="B1785" i="1"/>
  <c r="B18" i="1"/>
  <c r="B989" i="1"/>
  <c r="B2077" i="1"/>
  <c r="B1069" i="1"/>
  <c r="B921" i="1"/>
  <c r="B1158" i="1"/>
  <c r="B892" i="1"/>
  <c r="B886" i="1"/>
  <c r="B1408" i="1"/>
  <c r="B460" i="1"/>
  <c r="B1157" i="1"/>
  <c r="B965" i="1"/>
  <c r="B294" i="1"/>
  <c r="B847" i="1"/>
  <c r="B1608" i="1"/>
  <c r="B207" i="1"/>
  <c r="B154" i="1"/>
  <c r="B1765" i="1"/>
  <c r="B643" i="1"/>
  <c r="B120" i="1"/>
  <c r="B557" i="1"/>
  <c r="B1475" i="1"/>
  <c r="B36" i="1"/>
  <c r="B2020" i="1"/>
  <c r="B1196" i="1"/>
  <c r="B1977" i="1"/>
  <c r="B1917" i="1"/>
  <c r="B467" i="1"/>
  <c r="B1299" i="1"/>
  <c r="B1240" i="1"/>
  <c r="B1804" i="1"/>
  <c r="B1600" i="1"/>
  <c r="B1039" i="1"/>
  <c r="B2011" i="1"/>
  <c r="B2037" i="1"/>
  <c r="B1519" i="1"/>
  <c r="B444" i="1"/>
  <c r="B2100" i="1"/>
  <c r="B1087" i="1"/>
  <c r="B1329" i="1"/>
  <c r="B102" i="1"/>
  <c r="B920" i="1"/>
  <c r="B1540" i="1"/>
  <c r="B1622" i="1"/>
  <c r="B911" i="1"/>
  <c r="B451" i="1"/>
  <c r="B38" i="1"/>
  <c r="B641" i="1"/>
  <c r="B1367" i="1"/>
  <c r="B1656" i="1"/>
  <c r="B1640" i="1"/>
  <c r="B1054" i="1"/>
  <c r="B1406" i="1"/>
  <c r="B429" i="1"/>
  <c r="B741" i="1"/>
  <c r="B739" i="1"/>
  <c r="B1629" i="1"/>
  <c r="B1884" i="1"/>
  <c r="B791" i="1"/>
  <c r="B9" i="1"/>
  <c r="B866" i="1"/>
  <c r="B1842" i="1"/>
  <c r="B2005" i="1"/>
  <c r="B1994" i="1"/>
  <c r="B1911" i="1"/>
  <c r="B1820" i="1"/>
  <c r="B871" i="1"/>
  <c r="B411" i="1"/>
  <c r="B598" i="1"/>
  <c r="B1583" i="1"/>
  <c r="B82" i="1"/>
  <c r="B2079" i="1"/>
  <c r="B446" i="1"/>
  <c r="B1819" i="1"/>
  <c r="B1825" i="1"/>
  <c r="B1898" i="1"/>
  <c r="B286" i="1"/>
  <c r="B43" i="1"/>
  <c r="B1412" i="1"/>
  <c r="B383" i="1"/>
  <c r="B1775" i="1"/>
  <c r="B2103" i="1"/>
  <c r="B568" i="1"/>
  <c r="B844" i="1"/>
  <c r="B1998" i="1"/>
  <c r="B73" i="1"/>
  <c r="B1359" i="1"/>
  <c r="B512" i="1"/>
  <c r="B862" i="1"/>
  <c r="B20" i="1"/>
  <c r="B764" i="1"/>
  <c r="B163" i="1"/>
  <c r="B1949" i="1"/>
  <c r="B604" i="1"/>
  <c r="B1931" i="1"/>
  <c r="B1740" i="1"/>
  <c r="B966" i="1"/>
  <c r="B1133" i="1"/>
  <c r="B899" i="1"/>
  <c r="B976" i="1"/>
  <c r="B806" i="1"/>
  <c r="B1044" i="1"/>
  <c r="B202" i="1"/>
  <c r="B1135" i="1"/>
  <c r="B83" i="1"/>
  <c r="B1139" i="1"/>
  <c r="B1670" i="1"/>
  <c r="B394" i="1"/>
  <c r="B1259" i="1"/>
  <c r="B621" i="1"/>
  <c r="B518" i="1"/>
  <c r="B1281" i="1"/>
  <c r="B2022" i="1"/>
  <c r="B408" i="1"/>
  <c r="B246" i="1"/>
  <c r="B614" i="1"/>
  <c r="B1435" i="1"/>
  <c r="B1442" i="1"/>
  <c r="B859" i="1"/>
  <c r="B1065" i="1"/>
  <c r="B2086" i="1"/>
  <c r="B11" i="1"/>
  <c r="B1311" i="1"/>
  <c r="B103" i="1"/>
  <c r="B1703" i="1"/>
  <c r="B812" i="1"/>
  <c r="B724" i="1"/>
  <c r="B44" i="1"/>
  <c r="B1934" i="1"/>
  <c r="B106" i="1"/>
  <c r="B362" i="1"/>
  <c r="B454" i="1"/>
  <c r="B1392" i="1"/>
  <c r="B901" i="1"/>
  <c r="B825" i="1"/>
  <c r="B820" i="1"/>
  <c r="B1865" i="1"/>
  <c r="B593" i="1"/>
  <c r="B389" i="1"/>
  <c r="B918" i="1"/>
  <c r="B754" i="1"/>
  <c r="B826" i="1"/>
  <c r="B403" i="1"/>
  <c r="B1881" i="1"/>
  <c r="B223" i="1"/>
  <c r="B1284" i="1"/>
  <c r="B768" i="1"/>
  <c r="B1404" i="1"/>
  <c r="B972" i="1"/>
  <c r="B1125" i="1"/>
  <c r="B217" i="1"/>
  <c r="B936" i="1"/>
  <c r="B932" i="1"/>
  <c r="B219" i="1"/>
  <c r="B658" i="1"/>
  <c r="B490" i="1"/>
  <c r="B919" i="1"/>
  <c r="B648" i="1"/>
  <c r="B751" i="1"/>
  <c r="B1376" i="1"/>
  <c r="B1173" i="1"/>
  <c r="B1379" i="1"/>
  <c r="B833" i="1"/>
  <c r="B304" i="1"/>
  <c r="B1057" i="1"/>
  <c r="B1369" i="1"/>
  <c r="B1587" i="1"/>
  <c r="B1334" i="1"/>
  <c r="B735" i="1"/>
  <c r="B505" i="1"/>
  <c r="B789" i="1"/>
  <c r="B1131" i="1"/>
  <c r="B122" i="1"/>
  <c r="B442" i="1"/>
  <c r="B1930" i="1"/>
  <c r="B637" i="1"/>
  <c r="B2141" i="1"/>
  <c r="B360" i="1"/>
  <c r="B1216" i="1"/>
  <c r="B636" i="1"/>
  <c r="B149" i="1"/>
  <c r="B760" i="1"/>
  <c r="B34" i="1"/>
  <c r="B1677" i="1"/>
  <c r="B379" i="1"/>
  <c r="B586" i="1"/>
  <c r="B1916" i="1"/>
  <c r="B1331" i="1"/>
  <c r="B1589" i="1"/>
  <c r="B809" i="1"/>
  <c r="B1038" i="1"/>
  <c r="B835" i="1"/>
  <c r="B1258" i="1"/>
  <c r="B222" i="1"/>
  <c r="B511" i="1"/>
  <c r="B1003" i="1"/>
  <c r="B15" i="1"/>
  <c r="B1556" i="1"/>
  <c r="B30" i="1"/>
  <c r="B770" i="1"/>
  <c r="B315" i="1"/>
  <c r="B1418" i="1"/>
  <c r="B423" i="1"/>
  <c r="B1371" i="1"/>
  <c r="B1048" i="1"/>
  <c r="B883" i="1"/>
  <c r="B308" i="1"/>
  <c r="B2098" i="1"/>
  <c r="B1581" i="1"/>
  <c r="B782" i="1"/>
  <c r="B1799" i="1"/>
  <c r="B17" i="1"/>
  <c r="B368" i="1"/>
  <c r="B461" i="1"/>
  <c r="B2131" i="1"/>
  <c r="B1953" i="1"/>
  <c r="B882" i="1"/>
  <c r="B95" i="1"/>
  <c r="B771" i="1"/>
  <c r="B16" i="1"/>
  <c r="B1493" i="1"/>
  <c r="B991" i="1"/>
  <c r="B251" i="1"/>
  <c r="B1593" i="1"/>
  <c r="B1373" i="1"/>
  <c r="B64" i="1"/>
  <c r="B1492" i="1"/>
  <c r="B274" i="1"/>
  <c r="B125" i="1"/>
  <c r="B475" i="1"/>
  <c r="B1498" i="1"/>
  <c r="B1875" i="1"/>
  <c r="B40" i="1"/>
  <c r="B1020" i="1"/>
  <c r="B1824" i="1"/>
  <c r="B848" i="1"/>
  <c r="B1472" i="1"/>
  <c r="B74" i="1"/>
  <c r="B1197" i="1"/>
  <c r="B1592" i="1"/>
  <c r="B1598" i="1"/>
  <c r="B1364" i="1"/>
  <c r="B2104" i="1"/>
  <c r="B519" i="1"/>
  <c r="B350" i="1"/>
  <c r="B1974" i="1"/>
  <c r="B257" i="1"/>
  <c r="B997" i="1"/>
  <c r="B1529" i="1"/>
  <c r="B1936" i="1"/>
  <c r="B136" i="1"/>
  <c r="B75" i="1"/>
  <c r="B71" i="1"/>
  <c r="B816" i="1"/>
  <c r="B143" i="1"/>
  <c r="B1437" i="1"/>
  <c r="B646" i="1"/>
  <c r="B1253" i="1"/>
  <c r="B1929" i="1"/>
  <c r="B313" i="1"/>
  <c r="B1040" i="1"/>
  <c r="B432" i="1"/>
  <c r="B1763" i="1"/>
  <c r="B1524" i="1"/>
  <c r="B1522" i="1"/>
  <c r="B1304" i="1"/>
  <c r="B948" i="1"/>
  <c r="B2007" i="1"/>
  <c r="B905" i="1"/>
  <c r="B287" i="1"/>
  <c r="B1507" i="1"/>
  <c r="B1557" i="1"/>
  <c r="B963" i="1"/>
  <c r="B1758" i="1"/>
  <c r="B337" i="1"/>
  <c r="B1321" i="1"/>
  <c r="B321" i="1"/>
  <c r="B801" i="1"/>
  <c r="B99" i="1"/>
  <c r="B1714" i="1"/>
  <c r="B2040" i="1"/>
  <c r="B1045" i="1"/>
  <c r="B537" i="1"/>
  <c r="B615" i="1"/>
  <c r="B418" i="1"/>
  <c r="B299" i="1"/>
  <c r="B88" i="1"/>
  <c r="B673" i="1"/>
  <c r="B877" i="1"/>
  <c r="B664" i="1"/>
  <c r="B1327" i="1"/>
  <c r="B48" i="1"/>
  <c r="B727" i="1"/>
  <c r="B1753" i="1"/>
  <c r="B1793" i="1"/>
  <c r="B1255" i="1"/>
  <c r="B973" i="1"/>
  <c r="B527" i="1"/>
  <c r="B1596" i="1"/>
  <c r="B612" i="1"/>
  <c r="B85" i="1"/>
  <c r="B2091" i="1"/>
  <c r="B1176" i="1"/>
  <c r="B1746" i="1"/>
  <c r="B536" i="1"/>
  <c r="B1729" i="1"/>
  <c r="B1952" i="1"/>
  <c r="B1010" i="1"/>
  <c r="B1823" i="1"/>
  <c r="B565" i="1"/>
  <c r="B1985" i="1"/>
  <c r="B1806" i="1"/>
  <c r="B445" i="1"/>
  <c r="B1761" i="1"/>
  <c r="B840" i="1"/>
  <c r="B1247" i="1"/>
  <c r="B1641" i="1"/>
  <c r="B1969" i="1"/>
  <c r="B1745" i="1"/>
  <c r="B320" i="1"/>
  <c r="B1453" i="1"/>
  <c r="B397" i="1"/>
  <c r="B151" i="1"/>
  <c r="B1956" i="1"/>
  <c r="B1817" i="1"/>
  <c r="B875" i="1"/>
  <c r="B1423" i="1"/>
  <c r="B1017" i="1"/>
  <c r="B306" i="1"/>
  <c r="B541" i="1"/>
  <c r="B357" i="1"/>
  <c r="B873" i="1"/>
  <c r="B852" i="1"/>
  <c r="B608" i="1"/>
  <c r="B2049" i="1"/>
  <c r="B1716" i="1"/>
  <c r="B799" i="1"/>
  <c r="B1455" i="1"/>
  <c r="B582" i="1"/>
  <c r="B1762" i="1"/>
  <c r="B872" i="1"/>
  <c r="B1335" i="1"/>
  <c r="B1737" i="1"/>
  <c r="B346" i="1"/>
  <c r="B878" i="1"/>
  <c r="B1770" i="1"/>
  <c r="B599" i="1"/>
  <c r="B1744" i="1"/>
  <c r="B1505" i="1"/>
  <c r="B1595" i="1"/>
  <c r="B1140" i="1"/>
  <c r="B584" i="1"/>
  <c r="B1833" i="1"/>
  <c r="B1867" i="1"/>
  <c r="B1738" i="1"/>
  <c r="B2061" i="1"/>
  <c r="B1653" i="1"/>
  <c r="B1439" i="1"/>
  <c r="B2045" i="1"/>
  <c r="B521" i="1"/>
  <c r="B810" i="1"/>
  <c r="B1170" i="1"/>
  <c r="B606" i="1"/>
  <c r="B1008" i="1"/>
  <c r="B1154" i="1"/>
  <c r="B1706" i="1"/>
  <c r="B109" i="1"/>
  <c r="B170" i="1"/>
  <c r="B623" i="1"/>
  <c r="B1237" i="1"/>
  <c r="B326" i="1"/>
  <c r="B1614" i="1"/>
  <c r="B373" i="1"/>
  <c r="B184" i="1"/>
  <c r="B377" i="1"/>
  <c r="B1285" i="1"/>
  <c r="B1200" i="1"/>
  <c r="B290" i="1"/>
  <c r="B894" i="1"/>
  <c r="B492" i="1"/>
  <c r="B1168" i="1"/>
  <c r="B153" i="1"/>
  <c r="B562" i="1"/>
  <c r="B224" i="1"/>
  <c r="B378" i="1"/>
  <c r="B1192" i="1"/>
  <c r="B1143" i="1"/>
  <c r="B984" i="1"/>
  <c r="B1151" i="1"/>
  <c r="B191" i="1"/>
  <c r="B590" i="1"/>
  <c r="B2059" i="1"/>
  <c r="B728" i="1"/>
  <c r="B1202" i="1"/>
  <c r="B554" i="1"/>
  <c r="B714" i="1"/>
  <c r="B1235" i="1"/>
  <c r="B1283" i="1"/>
  <c r="B1238" i="1"/>
  <c r="B928" i="1"/>
  <c r="B642" i="1"/>
  <c r="B1584" i="1"/>
  <c r="B546" i="1"/>
  <c r="B139" i="1"/>
  <c r="B672" i="1"/>
  <c r="B634" i="1"/>
  <c r="B916" i="1"/>
  <c r="B1239" i="1"/>
  <c r="B1080" i="1"/>
  <c r="B979" i="1"/>
  <c r="B91" i="1"/>
  <c r="B529" i="1"/>
  <c r="B1310" i="1"/>
  <c r="B50" i="1"/>
  <c r="B86" i="1"/>
  <c r="B1735" i="1"/>
  <c r="B1261" i="1"/>
  <c r="B1348" i="1"/>
  <c r="B1227" i="1"/>
  <c r="B168" i="1"/>
  <c r="B1167" i="1"/>
  <c r="B485" i="1"/>
  <c r="B1494" i="1"/>
  <c r="B1635" i="1"/>
  <c r="B1114" i="1"/>
  <c r="B1346" i="1"/>
  <c r="B2076" i="1"/>
  <c r="B659" i="1"/>
  <c r="B239" i="1"/>
  <c r="B1211" i="1"/>
  <c r="B1484" i="1"/>
  <c r="B592" i="1"/>
  <c r="B1434" i="1"/>
  <c r="B786" i="1"/>
  <c r="B1438" i="1"/>
  <c r="B1489" i="1"/>
  <c r="B2066" i="1"/>
  <c r="B1023" i="1"/>
  <c r="B2024" i="1"/>
  <c r="B712" i="1"/>
  <c r="B749" i="1"/>
  <c r="B1890" i="1"/>
  <c r="B696" i="1"/>
  <c r="B2078" i="1"/>
  <c r="B1986" i="1"/>
  <c r="B800" i="1"/>
  <c r="B302" i="1"/>
  <c r="B2043" i="1"/>
  <c r="B158" i="1"/>
  <c r="B1123" i="1"/>
  <c r="B1987" i="1"/>
  <c r="B240" i="1"/>
  <c r="B1384" i="1"/>
  <c r="B622" i="1"/>
  <c r="B1298" i="1"/>
  <c r="B1185" i="1"/>
  <c r="B566" i="1"/>
  <c r="B585" i="1"/>
  <c r="B1345" i="1"/>
  <c r="B742" i="1"/>
  <c r="B430" i="1"/>
  <c r="B2056" i="1"/>
  <c r="B1918" i="1"/>
  <c r="B2008" i="1"/>
  <c r="B205" i="1"/>
  <c r="B1242" i="1"/>
  <c r="B404" i="1"/>
  <c r="B348" i="1"/>
  <c r="B708" i="1"/>
  <c r="B1647" i="1"/>
  <c r="B528" i="1"/>
  <c r="B140" i="1"/>
  <c r="B33" i="1"/>
  <c r="B1655" i="1"/>
  <c r="B938" i="1"/>
  <c r="B134" i="1"/>
  <c r="B1001" i="1"/>
  <c r="B323" i="1"/>
  <c r="B1465" i="1"/>
  <c r="B343" i="1"/>
  <c r="B1134" i="1"/>
  <c r="B1032" i="1"/>
  <c r="B119" i="1"/>
  <c r="B794" i="1"/>
  <c r="B633" i="1"/>
  <c r="B759" i="1"/>
  <c r="B574" i="1"/>
  <c r="B1525" i="1"/>
  <c r="B2130" i="1"/>
  <c r="B1669" i="1"/>
  <c r="B1231" i="1"/>
  <c r="B2111" i="1"/>
  <c r="B681" i="1"/>
  <c r="B1550" i="1"/>
  <c r="B1928" i="1"/>
  <c r="B2042" i="1"/>
  <c r="B2097" i="1"/>
  <c r="B581" i="1"/>
  <c r="B2081" i="1"/>
  <c r="B1730" i="1"/>
  <c r="B717" i="1"/>
  <c r="B1544" i="1"/>
  <c r="B1264" i="1"/>
  <c r="B1006" i="1"/>
  <c r="B1370" i="1"/>
  <c r="B1984" i="1"/>
  <c r="B827" i="1"/>
  <c r="B259" i="1"/>
  <c r="B293" i="1"/>
  <c r="B660" i="1"/>
  <c r="B353" i="1"/>
  <c r="B72" i="1"/>
  <c r="B211" i="1"/>
  <c r="B1858" i="1"/>
  <c r="B715" i="1"/>
  <c r="B310" i="1"/>
  <c r="B1513" i="1"/>
  <c r="B2125" i="1"/>
  <c r="B1639" i="1"/>
  <c r="B1913" i="1"/>
  <c r="B481" i="1"/>
  <c r="B1755" i="1"/>
  <c r="B27" i="1"/>
  <c r="B1672" i="1"/>
  <c r="B210" i="1"/>
  <c r="B1651" i="1"/>
  <c r="B1279" i="1"/>
  <c r="B8" i="1"/>
  <c r="B2124" i="1"/>
  <c r="B1076" i="1"/>
  <c r="B499" i="1"/>
  <c r="B1925" i="1"/>
  <c r="B278" i="1"/>
  <c r="B679" i="1"/>
  <c r="B784" i="1"/>
  <c r="B1004" i="1"/>
  <c r="B2083" i="1"/>
  <c r="B865" i="1"/>
  <c r="B87" i="1"/>
  <c r="B131" i="1"/>
  <c r="B692" i="1"/>
  <c r="B275" i="1"/>
  <c r="B1685" i="1"/>
  <c r="B1649" i="1"/>
  <c r="B1945" i="1"/>
  <c r="B1288" i="1"/>
  <c r="B1308" i="1"/>
  <c r="B35" i="1"/>
  <c r="B421" i="1"/>
  <c r="B1726" i="1"/>
  <c r="B1121" i="1"/>
  <c r="B881" i="1"/>
  <c r="B564" i="1"/>
  <c r="B1377" i="1"/>
  <c r="B631" i="1"/>
  <c r="B2128" i="1"/>
  <c r="B25" i="1"/>
  <c r="B1430" i="1"/>
  <c r="B988" i="1"/>
  <c r="B12" i="1"/>
  <c r="B1084" i="1"/>
  <c r="B1792" i="1"/>
  <c r="B37" i="1"/>
  <c r="B1482" i="1"/>
  <c r="B868" i="1"/>
  <c r="B638" i="1"/>
  <c r="B1626" i="1"/>
  <c r="B248" i="1"/>
  <c r="B462" i="1"/>
  <c r="B471" i="1"/>
  <c r="B1849" i="1"/>
  <c r="B428" i="1"/>
  <c r="B335" i="1"/>
  <c r="B1195" i="1"/>
  <c r="B1013" i="1"/>
  <c r="B946" i="1"/>
  <c r="B1034" i="1"/>
  <c r="B1315" i="1"/>
  <c r="B1338" i="1"/>
  <c r="B1230" i="1"/>
  <c r="B1853" i="1"/>
  <c r="B1142" i="1"/>
  <c r="B783" i="1"/>
  <c r="B1061" i="1"/>
  <c r="B1644" i="1"/>
  <c r="B1674" i="1"/>
  <c r="B1217" i="1"/>
  <c r="B173" i="1"/>
  <c r="B915" i="1"/>
  <c r="B520" i="1"/>
  <c r="B1638" i="1"/>
  <c r="B107" i="1"/>
  <c r="B116" i="1"/>
  <c r="B126" i="1"/>
  <c r="B1764" i="1"/>
  <c r="B1822" i="1"/>
  <c r="B1146" i="1"/>
  <c r="B1485" i="1"/>
  <c r="B1778" i="1"/>
  <c r="B1701" i="1"/>
  <c r="B1179" i="1"/>
  <c r="B1979" i="1"/>
  <c r="B273" i="1"/>
  <c r="B318" i="1"/>
  <c r="B2054" i="1"/>
  <c r="B1910" i="1"/>
  <c r="B453" i="1"/>
  <c r="B983" i="1"/>
  <c r="B535" i="1"/>
  <c r="B1991" i="1"/>
  <c r="B334" i="1"/>
  <c r="B982" i="1"/>
  <c r="B836" i="1"/>
  <c r="B118" i="1"/>
  <c r="B644" i="1"/>
  <c r="B1671" i="1"/>
  <c r="B685" i="1"/>
  <c r="B589" i="1"/>
  <c r="B1476" i="1"/>
  <c r="B179" i="1"/>
  <c r="B1663" i="1"/>
  <c r="B961" i="1"/>
  <c r="B1996" i="1"/>
  <c r="B1683" i="1"/>
  <c r="B177" i="1"/>
  <c r="B1381" i="1"/>
  <c r="B1046" i="1"/>
  <c r="B577" i="1"/>
  <c r="B2084" i="1"/>
  <c r="B180" i="1"/>
  <c r="B1967" i="1"/>
  <c r="B663" i="1"/>
  <c r="B132" i="1"/>
  <c r="B2117" i="1"/>
  <c r="B1270" i="1"/>
  <c r="B1657" i="1"/>
  <c r="B123" i="1"/>
  <c r="B1711" i="1"/>
  <c r="B1504" i="1"/>
  <c r="B46" i="1"/>
  <c r="B1320" i="1"/>
  <c r="B693" i="1"/>
  <c r="B960" i="1"/>
  <c r="B1326" i="1"/>
  <c r="B1750" i="1"/>
  <c r="B1680" i="1"/>
  <c r="B1467" i="1"/>
  <c r="B1548" i="1"/>
  <c r="B144" i="1"/>
  <c r="B104" i="1"/>
  <c r="B1388" i="1"/>
  <c r="B1093" i="1"/>
  <c r="B1607" i="1"/>
  <c r="B1362" i="1"/>
  <c r="B1405" i="1"/>
  <c r="B56" i="1"/>
  <c r="B1074" i="1"/>
  <c r="B2093" i="1"/>
  <c r="B1067" i="1"/>
  <c r="B1932" i="1"/>
  <c r="B166" i="1"/>
  <c r="B419" i="1"/>
  <c r="B930" i="1"/>
  <c r="B1731" i="1"/>
  <c r="B1446" i="1"/>
  <c r="B676" i="1"/>
  <c r="B1921" i="1"/>
  <c r="B1205" i="1"/>
  <c r="B1436" i="1"/>
  <c r="B1733" i="1"/>
  <c r="B525" i="1"/>
  <c r="B516" i="1"/>
  <c r="B1526" i="1"/>
  <c r="B1464" i="1"/>
  <c r="B1710" i="1"/>
  <c r="B203" i="1"/>
  <c r="B425" i="1"/>
  <c r="B1695" i="1"/>
  <c r="B1590" i="1"/>
  <c r="B1425" i="1"/>
  <c r="B340" i="1"/>
  <c r="B821" i="1"/>
  <c r="B929" i="1"/>
  <c r="B1903" i="1"/>
  <c r="B1646" i="1"/>
  <c r="B392" i="1"/>
  <c r="B1358" i="1"/>
  <c r="B498" i="1"/>
  <c r="B889" i="1"/>
  <c r="B2033" i="1"/>
  <c r="B1186" i="1"/>
  <c r="B1667" i="1"/>
  <c r="B2105" i="1"/>
  <c r="B1908" i="1"/>
  <c r="B601" i="1"/>
  <c r="B157" i="1"/>
  <c r="B1732" i="1"/>
  <c r="B698" i="1"/>
  <c r="B1490" i="1"/>
  <c r="B2120" i="1"/>
  <c r="B1566" i="1"/>
  <c r="B2034" i="1"/>
  <c r="B1698" i="1"/>
  <c r="B1665" i="1"/>
  <c r="B1562" i="1"/>
  <c r="B199" i="1"/>
  <c r="B260" i="1"/>
  <c r="B1073" i="1"/>
  <c r="B61" i="1"/>
  <c r="B701" i="1"/>
  <c r="B1229" i="1"/>
  <c r="B1199" i="1"/>
  <c r="B1769" i="1"/>
  <c r="B316" i="1"/>
  <c r="B870" i="1"/>
  <c r="B32" i="1"/>
  <c r="B1210" i="1"/>
  <c r="B1636" i="1"/>
  <c r="B552" i="1"/>
  <c r="B331" i="1"/>
  <c r="B530" i="1"/>
  <c r="B1178" i="1"/>
  <c r="B1971" i="1"/>
  <c r="B1089" i="1"/>
  <c r="B1102" i="1"/>
  <c r="B702" i="1"/>
  <c r="B65" i="1"/>
  <c r="B359" i="1"/>
  <c r="B1019" i="1"/>
  <c r="B1555" i="1"/>
  <c r="B1634" i="1"/>
  <c r="B538" i="1"/>
  <c r="B414" i="1"/>
  <c r="B356" i="1"/>
  <c r="B798" i="1"/>
  <c r="B409" i="1"/>
  <c r="B2095" i="1"/>
  <c r="B1267" i="1"/>
  <c r="B375" i="1"/>
  <c r="B1103" i="1"/>
  <c r="B1099" i="1"/>
  <c r="B1864" i="1"/>
  <c r="B176" i="1"/>
  <c r="B908" i="1"/>
  <c r="B1604" i="1"/>
  <c r="B632" i="1"/>
  <c r="B336" i="1"/>
  <c r="B1098" i="1"/>
  <c r="B1517" i="1"/>
  <c r="B24" i="1"/>
  <c r="B1280" i="1"/>
  <c r="B1821" i="1"/>
  <c r="B1380" i="1"/>
  <c r="B1444" i="1"/>
  <c r="B967" i="1"/>
  <c r="B779" i="1"/>
  <c r="B506" i="1"/>
  <c r="B1428" i="1"/>
  <c r="B645" i="1"/>
  <c r="B1935" i="1"/>
  <c r="B500" i="1"/>
  <c r="B653" i="1"/>
  <c r="B438" i="1"/>
  <c r="B2044" i="1"/>
  <c r="B2107" i="1"/>
  <c r="B509" i="1"/>
  <c r="B591" i="1"/>
  <c r="B1796" i="1"/>
  <c r="B328" i="1"/>
  <c r="B7" i="1"/>
  <c r="B1094" i="1"/>
  <c r="B330" i="1"/>
  <c r="B619" i="1"/>
  <c r="B1411" i="1"/>
  <c r="B572" i="1"/>
  <c r="B439" i="1"/>
  <c r="B1684" i="1"/>
  <c r="B597" i="1"/>
  <c r="B19" i="1"/>
  <c r="B1530" i="1"/>
  <c r="B1859" i="1"/>
  <c r="B1752" i="1"/>
  <c r="B342" i="1"/>
  <c r="B2025" i="1"/>
  <c r="B1064" i="1"/>
  <c r="B743" i="1"/>
  <c r="B1401" i="1"/>
  <c r="B339" i="1"/>
  <c r="B571" i="1"/>
  <c r="B1009" i="1"/>
  <c r="B2080" i="1"/>
  <c r="B1117" i="1"/>
  <c r="B1625" i="1"/>
  <c r="B29" i="1"/>
  <c r="B1560" i="1"/>
  <c r="B256" i="1"/>
  <c r="B1219" i="1"/>
  <c r="B1033" i="1"/>
  <c r="B261" i="1"/>
  <c r="B354" i="1"/>
  <c r="B1615" i="1"/>
  <c r="B1679" i="1"/>
  <c r="B436" i="1"/>
  <c r="B1621" i="1"/>
  <c r="B710" i="1"/>
  <c r="B2032" i="1"/>
  <c r="B957" i="1"/>
  <c r="B233" i="1"/>
  <c r="B1468" i="1"/>
  <c r="B130" i="1"/>
  <c r="B2053" i="1"/>
  <c r="B980" i="1"/>
  <c r="B1091" i="1"/>
  <c r="B694" i="1"/>
  <c r="B854" i="1"/>
  <c r="B539" i="1"/>
  <c r="B1543" i="1"/>
  <c r="B1760" i="1"/>
  <c r="B551" i="1"/>
  <c r="B465" i="1"/>
  <c r="B206" i="1"/>
  <c r="B93" i="1"/>
  <c r="B1896" i="1"/>
  <c r="B651" i="1"/>
  <c r="B1666" i="1"/>
  <c r="B1954" i="1"/>
  <c r="B1682" i="1"/>
  <c r="B2010" i="1"/>
  <c r="B510" i="1"/>
  <c r="B776" i="1"/>
  <c r="B635" i="1"/>
  <c r="B1835" i="1"/>
  <c r="B803" i="1"/>
  <c r="B1190" i="1"/>
  <c r="B81" i="1"/>
  <c r="B2072" i="1"/>
  <c r="B1999" i="1"/>
  <c r="B1862" i="1"/>
  <c r="B941" i="1"/>
  <c r="B1427" i="1"/>
  <c r="B887" i="1"/>
  <c r="B449" i="1"/>
  <c r="B478" i="1"/>
  <c r="B198" i="1"/>
  <c r="B1798" i="1"/>
  <c r="B1445" i="1"/>
  <c r="B5" i="1"/>
  <c r="B472" i="1"/>
  <c r="B578" i="1"/>
  <c r="B196" i="1"/>
  <c r="B1715" i="1"/>
  <c r="B1777" i="1"/>
  <c r="B544" i="1"/>
  <c r="B1580" i="1"/>
  <c r="B156" i="1"/>
  <c r="B1043" i="1"/>
  <c r="B297" i="1"/>
  <c r="B285" i="1"/>
  <c r="B1386" i="1"/>
  <c r="B281" i="1"/>
  <c r="B479" i="1"/>
  <c r="B1508" i="1"/>
  <c r="B1995" i="1"/>
  <c r="B1586" i="1"/>
  <c r="B1828" i="1"/>
  <c r="B808" i="1"/>
  <c r="B1511" i="1"/>
  <c r="B79" i="1"/>
  <c r="B2143" i="1"/>
  <c r="B1902" i="1"/>
  <c r="B162" i="1"/>
  <c r="B1108" i="1"/>
  <c r="B1350" i="1"/>
  <c r="B1499" i="1"/>
  <c r="B311" i="1"/>
  <c r="B1387" i="1"/>
  <c r="B1938" i="1"/>
  <c r="B1458" i="1"/>
  <c r="B1982" i="1"/>
  <c r="B1725" i="1"/>
  <c r="B1053" i="1"/>
  <c r="B114" i="1"/>
  <c r="B1594" i="1"/>
  <c r="B2115" i="1"/>
  <c r="B188" i="1"/>
  <c r="B629" i="1"/>
  <c r="B1923" i="1"/>
  <c r="B1814" i="1"/>
  <c r="B68" i="1"/>
  <c r="B1959" i="1"/>
  <c r="B401" i="1"/>
  <c r="B1609" i="1"/>
  <c r="B834" i="1"/>
  <c r="B1712" i="1"/>
  <c r="B441" i="1"/>
  <c r="B1301" i="1"/>
  <c r="B98" i="1"/>
  <c r="B100" i="1"/>
  <c r="B150" i="1"/>
  <c r="B1424" i="1"/>
  <c r="B802" i="1"/>
  <c r="B214" i="1"/>
  <c r="B851" i="1"/>
  <c r="B1549" i="1"/>
  <c r="B1856" i="1"/>
  <c r="B238" i="1"/>
  <c r="B1951" i="1"/>
  <c r="B1567" i="1"/>
  <c r="B567" i="1"/>
  <c r="B1686" i="1"/>
  <c r="B2021" i="1"/>
  <c r="B1704" i="1"/>
  <c r="B1722" i="1"/>
  <c r="B407" i="1"/>
  <c r="B1863" i="1"/>
  <c r="B1532" i="1"/>
  <c r="B232" i="1"/>
  <c r="B514" i="1"/>
  <c r="B504" i="1"/>
  <c r="B667" i="1"/>
  <c r="B2067" i="1"/>
  <c r="B405" i="1"/>
  <c r="B252" i="1"/>
  <c r="B1035" i="1"/>
  <c r="B1025" i="1"/>
  <c r="B1277" i="1"/>
  <c r="B80" i="1"/>
  <c r="B1780" i="1"/>
  <c r="B624" i="1"/>
  <c r="B2150" i="1"/>
  <c r="B861" i="1"/>
  <c r="B706" i="1"/>
  <c r="B1772" i="1"/>
  <c r="B1116" i="1"/>
  <c r="B680" i="1"/>
  <c r="B1812" i="1"/>
  <c r="B1000" i="1"/>
  <c r="B269" i="1"/>
  <c r="B6" i="1"/>
  <c r="B1201" i="1"/>
  <c r="B2145" i="1"/>
  <c r="B1212" i="1"/>
  <c r="B1948" i="1"/>
  <c r="B1645" i="1"/>
  <c r="B1058" i="1"/>
  <c r="B917" i="1"/>
  <c r="B1336" i="1"/>
  <c r="B1888" i="1"/>
  <c r="B1603" i="1"/>
  <c r="B265" i="1"/>
  <c r="B367" i="1"/>
  <c r="B1848" i="1"/>
  <c r="B1319" i="1"/>
  <c r="B2140" i="1"/>
  <c r="B1627" i="1"/>
  <c r="B1317" i="1"/>
  <c r="B758" i="1"/>
  <c r="B903" i="1"/>
  <c r="B435" i="1"/>
  <c r="B1351" i="1"/>
  <c r="B1294" i="1"/>
  <c r="B705" i="1"/>
  <c r="B253" i="1"/>
  <c r="B2127" i="1"/>
  <c r="B888" i="1"/>
  <c r="B1233" i="1"/>
  <c r="B1719" i="1"/>
  <c r="B1577" i="1"/>
  <c r="B1813" i="1"/>
  <c r="B1180" i="1"/>
  <c r="B732" i="1"/>
  <c r="B1337" i="1"/>
  <c r="B289" i="1"/>
  <c r="B947" i="1"/>
  <c r="B1175" i="1"/>
  <c r="B1878" i="1"/>
  <c r="B649" i="1"/>
  <c r="B1228" i="1"/>
  <c r="B746" i="1"/>
  <c r="B244" i="1"/>
  <c r="B1673" i="1"/>
  <c r="B1236" i="1"/>
  <c r="B1997" i="1"/>
  <c r="B1893" i="1"/>
  <c r="B1700" i="1"/>
  <c r="B1352" i="1"/>
  <c r="B1092" i="1"/>
  <c r="B1827" i="1"/>
  <c r="B400" i="1"/>
  <c r="B291" i="1"/>
  <c r="B1194" i="1"/>
  <c r="B1181" i="1"/>
  <c r="B879" i="1"/>
  <c r="B1340" i="1"/>
  <c r="B752" i="1"/>
  <c r="B1050" i="1"/>
  <c r="B1466" i="1"/>
  <c r="B990" i="1"/>
  <c r="B463" i="1"/>
  <c r="B1138" i="1"/>
  <c r="B2148" i="1"/>
  <c r="B1579" i="1"/>
  <c r="B1451" i="1"/>
  <c r="B912" i="1"/>
  <c r="B266" i="1"/>
  <c r="B1028" i="1"/>
  <c r="B483" i="1"/>
  <c r="B1886" i="1"/>
  <c r="B1628" i="1"/>
  <c r="B300" i="1"/>
  <c r="B721" i="1"/>
  <c r="B1486" i="1"/>
  <c r="B262" i="1"/>
  <c r="B611" i="1"/>
  <c r="B493" i="1"/>
  <c r="B813" i="1"/>
  <c r="B2027" i="1"/>
  <c r="B1030" i="1"/>
  <c r="B228" i="1"/>
  <c r="B1538" i="1"/>
  <c r="B1400" i="1"/>
  <c r="B689" i="1"/>
  <c r="B978" i="1"/>
  <c r="B757" i="1"/>
  <c r="B363" i="1"/>
  <c r="B1826" i="1"/>
  <c r="B1480" i="1"/>
  <c r="B1503" i="1"/>
  <c r="B1652" i="1"/>
  <c r="B772" i="1"/>
  <c r="B1841" i="1"/>
  <c r="B688" i="1"/>
  <c r="B1250" i="1"/>
  <c r="B174" i="1"/>
  <c r="B819" i="1"/>
  <c r="B241" i="1"/>
  <c r="B1973" i="1"/>
  <c r="B559" i="1"/>
  <c r="B164" i="1"/>
  <c r="B1193" i="1"/>
  <c r="B271" i="1"/>
  <c r="B470" i="1"/>
  <c r="B896" i="1"/>
  <c r="B1582" i="1"/>
  <c r="B448" i="1"/>
  <c r="B1965" i="1"/>
  <c r="B1616" i="1"/>
  <c r="B296" i="1"/>
  <c r="B249" i="1"/>
  <c r="B2012" i="1"/>
  <c r="B2137" i="1"/>
  <c r="B1374" i="1"/>
  <c r="B1488" i="1"/>
  <c r="B96" i="1"/>
  <c r="B234" i="1"/>
  <c r="B141" i="1"/>
  <c r="B671" i="1"/>
  <c r="B431" i="1"/>
  <c r="B382" i="1"/>
  <c r="B1561" i="1"/>
  <c r="B2082" i="1"/>
  <c r="B522" i="1"/>
  <c r="B1958" i="1"/>
  <c r="B1049" i="1"/>
  <c r="B78" i="1"/>
  <c r="B1162" i="1"/>
  <c r="B1623" i="1"/>
  <c r="B2017" i="1"/>
  <c r="B1342" i="1"/>
  <c r="B1914" i="1"/>
  <c r="B77" i="1"/>
  <c r="B1788" i="1"/>
  <c r="B1144" i="1"/>
  <c r="B652" i="1"/>
  <c r="B1613" i="1"/>
  <c r="B128" i="1"/>
  <c r="B1415" i="1"/>
  <c r="B1473" i="1"/>
  <c r="B2003" i="1"/>
  <c r="B677" i="1"/>
  <c r="B55" i="1"/>
  <c r="B790" i="1"/>
  <c r="B2094" i="1"/>
  <c r="B370" i="1"/>
  <c r="B2063" i="1"/>
  <c r="B2055" i="1"/>
  <c r="B1599" i="1"/>
  <c r="B1668" i="1"/>
  <c r="B2065" i="1"/>
  <c r="B842" i="1"/>
  <c r="B1357" i="1"/>
  <c r="B1873" i="1"/>
  <c r="B1687" i="1"/>
  <c r="B263" i="1"/>
  <c r="B1850" i="1"/>
  <c r="B450" i="1"/>
  <c r="B684" i="1"/>
  <c r="B1620" i="1"/>
  <c r="B2123" i="1"/>
  <c r="B2071" i="1"/>
  <c r="B1659" i="1"/>
  <c r="B1518" i="1"/>
  <c r="B1574" i="1"/>
  <c r="B508" i="1"/>
  <c r="B547" i="1"/>
  <c r="B2047" i="1"/>
  <c r="B395" i="1"/>
  <c r="B998" i="1"/>
  <c r="B1457" i="1"/>
  <c r="B1316" i="1"/>
  <c r="B480" i="1"/>
  <c r="B513" i="1"/>
  <c r="B2002" i="1"/>
  <c r="B1699" i="1"/>
  <c r="B828" i="1"/>
  <c r="B856" i="1"/>
  <c r="B1500" i="1"/>
  <c r="B765" i="1"/>
  <c r="B2069" i="1"/>
  <c r="B283" i="1"/>
  <c r="B391" i="1"/>
  <c r="B713" i="1"/>
  <c r="B616" i="1"/>
  <c r="B1624" i="1"/>
  <c r="B594" i="1"/>
  <c r="B999" i="1"/>
  <c r="B962" i="1"/>
  <c r="B1536" i="1"/>
  <c r="B476" i="1"/>
  <c r="B325" i="1"/>
  <c r="B276" i="1"/>
  <c r="B2129" i="1"/>
  <c r="B613" i="1"/>
  <c r="B307" i="1"/>
  <c r="B1410" i="1"/>
  <c r="B1122" i="1"/>
  <c r="B678" i="1"/>
  <c r="B23" i="1"/>
  <c r="B1905" i="1"/>
  <c r="B1191" i="1"/>
  <c r="B1723" i="1"/>
  <c r="B127" i="1"/>
  <c r="B787" i="1"/>
  <c r="B1920" i="1"/>
  <c r="B1515" i="1"/>
  <c r="B152" i="1"/>
  <c r="B1857" i="1"/>
  <c r="B270" i="1"/>
  <c r="B58" i="1"/>
  <c r="B1063" i="1"/>
  <c r="B1851" i="1"/>
  <c r="B355" i="1"/>
  <c r="B709" i="1"/>
  <c r="B1232" i="1"/>
  <c r="B1450" i="1"/>
  <c r="B1059" i="1"/>
  <c r="B640" i="1"/>
  <c r="B1676" i="1"/>
  <c r="B1927" i="1"/>
  <c r="B968" i="1"/>
  <c r="B1915" i="1"/>
  <c r="B42" i="1"/>
  <c r="B2052" i="1"/>
  <c r="B1943" i="1"/>
  <c r="B654" i="1"/>
  <c r="B1836" i="1"/>
  <c r="B792" i="1"/>
  <c r="B1605" i="1"/>
  <c r="B1852" i="1"/>
  <c r="B2110" i="1"/>
  <c r="B830" i="1"/>
  <c r="B1509" i="1"/>
  <c r="B1037" i="1"/>
  <c r="B2106" i="1"/>
  <c r="B1742" i="1"/>
  <c r="B747" i="1"/>
  <c r="B1713" i="1"/>
  <c r="B193" i="1"/>
  <c r="B843" i="1"/>
  <c r="B931" i="1"/>
  <c r="B185" i="1"/>
  <c r="B1347" i="1"/>
  <c r="B62" i="1"/>
  <c r="B524" i="1"/>
  <c r="B954" i="1"/>
  <c r="B1983" i="1"/>
  <c r="B1296" i="1"/>
  <c r="B1397" i="1"/>
  <c r="B1274" i="1"/>
  <c r="B1396" i="1"/>
  <c r="B1868" i="1"/>
  <c r="B1456" i="1"/>
  <c r="B1433" i="1"/>
  <c r="B1115" i="1"/>
  <c r="B1963" i="1"/>
  <c r="B1743" i="1"/>
  <c r="B60" i="1"/>
  <c r="B303" i="1"/>
  <c r="B1637" i="1"/>
  <c r="B1942" i="1"/>
  <c r="B1361" i="1"/>
  <c r="B1413" i="1"/>
  <c r="B171" i="1"/>
  <c r="B2149" i="1"/>
  <c r="B1564" i="1"/>
  <c r="B1912" i="1"/>
  <c r="B943" i="1"/>
  <c r="B1570" i="1"/>
  <c r="B264" i="1"/>
  <c r="B1022" i="1"/>
  <c r="B2085" i="1"/>
  <c r="B1633" i="1"/>
  <c r="B2119" i="1"/>
  <c r="B580" i="1"/>
  <c r="B2114" i="1"/>
  <c r="B1800" i="1"/>
  <c r="B1709" i="1"/>
  <c r="B864" i="1"/>
  <c r="B63" i="1"/>
  <c r="B2028" i="1"/>
  <c r="B756" i="1"/>
  <c r="B1795" i="1"/>
  <c r="B1398" i="1"/>
  <c r="B1891" i="1"/>
  <c r="B1689" i="1"/>
  <c r="B944" i="1"/>
  <c r="B548" i="1"/>
  <c r="B268" i="1"/>
  <c r="B1153" i="1"/>
  <c r="B1262" i="1"/>
  <c r="B1950" i="1"/>
  <c r="B1650" i="1"/>
  <c r="B1365" i="1"/>
  <c r="B1471" i="1"/>
  <c r="B437" i="1"/>
  <c r="B1980" i="1"/>
  <c r="B1885" i="1"/>
  <c r="B753" i="1"/>
  <c r="B951" i="1"/>
  <c r="B1497" i="1"/>
  <c r="B2109" i="1"/>
  <c r="B1573" i="1"/>
  <c r="B1702" i="1"/>
  <c r="B2087" i="1"/>
  <c r="B322" i="1"/>
  <c r="B1184" i="1"/>
  <c r="B761" i="1"/>
  <c r="B41" i="1"/>
  <c r="B1838" i="1"/>
  <c r="B487" i="1"/>
  <c r="B412" i="1"/>
  <c r="B579" i="1"/>
  <c r="B745" i="1"/>
  <c r="B245" i="1"/>
  <c r="B298" i="1"/>
  <c r="B1779" i="1"/>
  <c r="B84" i="1"/>
  <c r="B922" i="1"/>
  <c r="B189" i="1"/>
  <c r="B2147" i="1"/>
  <c r="B1837" i="1"/>
  <c r="B818" i="1"/>
  <c r="B181" i="1"/>
  <c r="B2068" i="1"/>
  <c r="B2031" i="1"/>
  <c r="B1426" i="1"/>
  <c r="B893" i="1"/>
  <c r="B1218" i="1"/>
  <c r="B2013" i="1"/>
  <c r="B1617" i="1"/>
  <c r="B1207" i="1"/>
  <c r="B704" i="1"/>
  <c r="B657" i="1"/>
  <c r="B473" i="1"/>
  <c r="B415" i="1"/>
  <c r="B1688" i="1"/>
  <c r="B1897" i="1"/>
  <c r="B458" i="1"/>
  <c r="B1631" i="1"/>
  <c r="B1790" i="1"/>
  <c r="B2064" i="1"/>
  <c r="B175" i="1"/>
  <c r="B14" i="1"/>
  <c r="B1879" i="1"/>
  <c r="B1871" i="1"/>
  <c r="B484" i="1"/>
  <c r="B1399" i="1"/>
  <c r="B563" i="1"/>
  <c r="B1968" i="1"/>
  <c r="B1558" i="1"/>
  <c r="B159" i="1"/>
  <c r="B160" i="1"/>
  <c r="B410" i="1"/>
  <c r="B497" i="1"/>
  <c r="B195" i="1"/>
  <c r="B1721" i="1"/>
  <c r="B1664" i="1"/>
  <c r="B1393" i="1"/>
  <c r="B226" i="1"/>
  <c r="B2050" i="1"/>
  <c r="B906" i="1"/>
  <c r="B90" i="1"/>
  <c r="B885" i="1"/>
  <c r="B1739" i="1"/>
  <c r="B155" i="1"/>
  <c r="B2030" i="1"/>
  <c r="B1243" i="1"/>
  <c r="B1565" i="1"/>
  <c r="B187" i="1"/>
  <c r="B1366" i="1"/>
  <c r="B420" i="1"/>
  <c r="B1972" i="1"/>
  <c r="B1372" i="1"/>
  <c r="B1502" i="1"/>
  <c r="B561" i="1"/>
  <c r="B26" i="1"/>
  <c r="B358" i="1"/>
  <c r="B683" i="1"/>
  <c r="B1124" i="1"/>
  <c r="B124" i="1"/>
  <c r="B204" i="1"/>
  <c r="B1206" i="1"/>
  <c r="B1378" i="1"/>
  <c r="B1159" i="1"/>
  <c r="B183" i="1"/>
  <c r="B1576" i="1"/>
  <c r="B2075" i="1"/>
  <c r="B2060" i="1"/>
  <c r="B1847" i="1"/>
  <c r="B200" i="1"/>
  <c r="B235" i="1"/>
  <c r="B1292" i="1"/>
  <c r="B711" i="1"/>
  <c r="B440" i="1"/>
  <c r="B1506" i="1"/>
  <c r="B1839" i="1"/>
  <c r="B1356" i="1"/>
  <c r="B2039" i="1"/>
  <c r="B669" i="1"/>
  <c r="B1220" i="1"/>
  <c r="B674" i="1"/>
  <c r="B2000" i="1"/>
  <c r="B1874" i="1"/>
  <c r="B1394" i="1"/>
  <c r="B1767" i="1"/>
  <c r="B1727" i="1"/>
  <c r="B1630" i="1"/>
  <c r="B805" i="1"/>
  <c r="B1463" i="1"/>
  <c r="B952" i="1"/>
  <c r="B1601" i="1"/>
  <c r="B526" i="1"/>
  <c r="B495" i="1"/>
  <c r="B386" i="1"/>
  <c r="B1481" i="1"/>
  <c r="B1889" i="1"/>
  <c r="B625" i="1"/>
  <c r="B231" i="1"/>
  <c r="B352" i="1"/>
  <c r="B1226" i="1"/>
  <c r="B1756" i="1"/>
  <c r="B531" i="1"/>
  <c r="B849" i="1"/>
  <c r="B744" i="1"/>
  <c r="B777" i="1"/>
  <c r="B533" i="1"/>
  <c r="B1830" i="1"/>
  <c r="B523" i="1"/>
  <c r="B1254" i="1"/>
  <c r="B416" i="1"/>
  <c r="B807" i="1"/>
  <c r="B1876" i="1"/>
  <c r="B494" i="1"/>
  <c r="B867" i="1"/>
  <c r="B733" i="1"/>
  <c r="B1260" i="1"/>
  <c r="B1095" i="1"/>
  <c r="B220" i="1"/>
  <c r="B1303" i="1"/>
  <c r="B898" i="1"/>
  <c r="B1011" i="1"/>
  <c r="B250" i="1"/>
  <c r="B1707" i="1"/>
  <c r="B277" i="1"/>
  <c r="B630" i="1"/>
  <c r="B21" i="1"/>
  <c r="B730" i="1"/>
  <c r="B402" i="1"/>
  <c r="B213" i="1"/>
  <c r="B1302" i="1"/>
  <c r="B1071" i="1"/>
  <c r="B534" i="1"/>
  <c r="B1265" i="1"/>
  <c r="B1807" i="1"/>
  <c r="B934" i="1"/>
  <c r="B1221" i="1"/>
  <c r="B986" i="1"/>
  <c r="B923" i="1"/>
  <c r="B1172" i="1"/>
  <c r="B869" i="1"/>
  <c r="B1241" i="1"/>
  <c r="B907" i="1"/>
  <c r="B939" i="1"/>
  <c r="B666" i="1"/>
  <c r="B1368" i="1"/>
  <c r="B1571" i="1"/>
  <c r="B575" i="1"/>
  <c r="B1249" i="1"/>
  <c r="B2014" i="1"/>
  <c r="B1926" i="1"/>
  <c r="B1088" i="1"/>
  <c r="B1222" i="1"/>
  <c r="B54" i="1"/>
  <c r="B1081" i="1"/>
  <c r="B1528" i="1"/>
  <c r="B1569" i="1"/>
  <c r="B2023" i="1"/>
  <c r="B272" i="1"/>
  <c r="B950" i="1"/>
  <c r="B795" i="1"/>
  <c r="B993" i="1"/>
  <c r="B891" i="1"/>
  <c r="B4" i="1"/>
  <c r="B121" i="1"/>
  <c r="B1832" i="1"/>
  <c r="B1966" i="1"/>
  <c r="B69" i="1"/>
  <c r="B2026" i="1"/>
  <c r="B284" i="1"/>
  <c r="B542" i="1"/>
  <c r="B496" i="1"/>
  <c r="B1939" i="1"/>
  <c r="B1648" i="1"/>
  <c r="B2035" i="1"/>
  <c r="B146" i="1"/>
  <c r="B53" i="1"/>
  <c r="B101" i="1"/>
  <c r="B1520" i="1"/>
  <c r="B650" i="1"/>
  <c r="B927" i="1"/>
  <c r="B474" i="1"/>
  <c r="B913" i="1"/>
  <c r="B1521" i="1"/>
  <c r="B1448" i="1"/>
  <c r="B1416" i="1"/>
  <c r="B1933" i="1"/>
  <c r="B1083" i="1"/>
  <c r="B718" i="1"/>
  <c r="B540" i="1"/>
  <c r="B365" i="1"/>
  <c r="B1171" i="1"/>
  <c r="B1293" i="1"/>
  <c r="B1791" i="1"/>
  <c r="B1078" i="1"/>
  <c r="B914" i="1"/>
  <c r="B1660" i="1"/>
  <c r="B371" i="1"/>
  <c r="B178" i="1"/>
  <c r="B945" i="1"/>
  <c r="B700" i="1"/>
  <c r="B1070" i="1"/>
  <c r="B1126" i="1"/>
  <c r="B28" i="1"/>
  <c r="B900" i="1"/>
  <c r="B2001" i="1"/>
  <c r="B1282" i="1"/>
  <c r="B1483" i="1"/>
  <c r="B1164" i="1"/>
  <c r="B832" i="1"/>
  <c r="B1748" i="1"/>
  <c r="B1128" i="1"/>
  <c r="B1096" i="1"/>
  <c r="B1478" i="1"/>
  <c r="B1535" i="1"/>
  <c r="B1431" i="1"/>
  <c r="B258" i="1"/>
  <c r="B344" i="1"/>
  <c r="B1545" i="1"/>
  <c r="B1005" i="1"/>
  <c r="B811" i="1"/>
  <c r="B351" i="1"/>
  <c r="B319" i="1"/>
  <c r="B1052" i="1"/>
  <c r="B1029" i="1"/>
  <c r="B369" i="1"/>
  <c r="B959" i="1"/>
  <c r="B895" i="1"/>
  <c r="B1295" i="1"/>
  <c r="B874" i="1"/>
  <c r="B2004" i="1"/>
  <c r="B1990" i="1"/>
  <c r="B59" i="1"/>
  <c r="B796" i="1"/>
  <c r="B690" i="1"/>
  <c r="B186" i="1"/>
  <c r="B532" i="1"/>
  <c r="B364" i="1"/>
  <c r="B716" i="1"/>
  <c r="B2088" i="1"/>
  <c r="B576" i="1"/>
  <c r="B1324" i="1"/>
  <c r="B605" i="1"/>
  <c r="B2116" i="1"/>
  <c r="B2090" i="1"/>
  <c r="B517" i="1"/>
  <c r="B376" i="1"/>
  <c r="B1591" i="1"/>
  <c r="B545" i="1"/>
  <c r="B469" i="1"/>
  <c r="B1534" i="1"/>
  <c r="B1309" i="1"/>
  <c r="B1291" i="1"/>
  <c r="B230" i="1"/>
  <c r="B182" i="1"/>
  <c r="B1198" i="1"/>
  <c r="B2132" i="1"/>
  <c r="B216" i="1"/>
  <c r="B399" i="1"/>
  <c r="B647" i="1"/>
  <c r="B2113" i="1"/>
  <c r="B1992" i="1"/>
  <c r="B1541" i="1"/>
  <c r="B1447" i="1"/>
  <c r="B734" i="1"/>
  <c r="B1901" i="1"/>
  <c r="B1487" i="1"/>
  <c r="B1539" i="1"/>
  <c r="B1383" i="1"/>
  <c r="B837" i="1"/>
  <c r="B626" i="1"/>
  <c r="B1085" i="1"/>
  <c r="B858" i="1"/>
  <c r="B332" i="1"/>
  <c r="B1323" i="1"/>
  <c r="B1333" i="1"/>
  <c r="B305" i="1"/>
  <c r="B890" i="1"/>
  <c r="B1077" i="1"/>
  <c r="B385" i="1"/>
  <c r="B2122" i="1"/>
  <c r="B280" i="1"/>
  <c r="B172" i="1"/>
  <c r="B255" i="1"/>
  <c r="B1132" i="1"/>
  <c r="B97" i="1"/>
  <c r="B1892" i="1"/>
  <c r="B1970" i="1"/>
  <c r="B1422" i="1"/>
  <c r="B31" i="1"/>
  <c r="B1452" i="1"/>
  <c r="B503" i="1"/>
  <c r="B1246" i="1"/>
  <c r="B1568" i="1"/>
  <c r="B1314" i="1"/>
  <c r="B1474" i="1"/>
  <c r="B618" i="1"/>
  <c r="B1066" i="1"/>
  <c r="B686" i="1"/>
  <c r="B1391" i="1"/>
  <c r="B1441" i="1"/>
  <c r="B1809" i="1"/>
  <c r="B1495" i="1"/>
  <c r="B1572" i="1"/>
  <c r="B1533" i="1"/>
  <c r="B452" i="1"/>
  <c r="B105" i="1"/>
  <c r="B850" i="1"/>
  <c r="B424" i="1"/>
  <c r="B838" i="1"/>
  <c r="B1717" i="1"/>
  <c r="B937" i="1"/>
  <c r="B1690" i="1"/>
  <c r="B1575" i="1"/>
  <c r="B167" i="1"/>
  <c r="B1523" i="1"/>
  <c r="B699" i="1"/>
  <c r="B1343" i="1"/>
  <c r="B2036" i="1"/>
  <c r="B236" i="1"/>
  <c r="B583" i="1"/>
  <c r="B1512" i="1"/>
  <c r="B1877" i="1"/>
  <c r="B1546" i="1"/>
  <c r="B774" i="1"/>
  <c r="B1805" i="1"/>
  <c r="B766" i="1"/>
  <c r="B515" i="1"/>
  <c r="B778" i="1"/>
  <c r="B197" i="1"/>
  <c r="B1610" i="1"/>
  <c r="B1459" i="1"/>
  <c r="B595" i="1"/>
  <c r="B1462" i="1"/>
  <c r="B1409" i="1"/>
  <c r="B1403" i="1"/>
  <c r="B1385" i="1"/>
  <c r="B1741" i="1"/>
  <c r="B1443" i="1"/>
  <c r="B1390" i="1"/>
  <c r="B1349" i="1"/>
  <c r="B1831" i="1"/>
  <c r="B569" i="1"/>
  <c r="B2029" i="1"/>
  <c r="B1784" i="1"/>
  <c r="B1720" i="1"/>
  <c r="B775" i="1"/>
  <c r="B387" i="1"/>
  <c r="B1014" i="1"/>
  <c r="B964" i="1"/>
  <c r="B51" i="1"/>
  <c r="B1696" i="1"/>
  <c r="B381" i="1"/>
  <c r="B1375" i="1"/>
  <c r="B147" i="1"/>
  <c r="B2073" i="1"/>
  <c r="B1551" i="1"/>
  <c r="B755" i="1"/>
  <c r="B773" i="1"/>
  <c r="B880" i="1"/>
  <c r="B135" i="1"/>
  <c r="B780" i="1"/>
  <c r="B1354" i="1"/>
  <c r="B994" i="1"/>
  <c r="B815" i="1"/>
  <c r="B282" i="1"/>
  <c r="B620" i="1"/>
  <c r="B329" i="1"/>
  <c r="B1643" i="1"/>
  <c r="B145" i="1"/>
  <c r="B67" i="1"/>
  <c r="B501" i="1"/>
  <c r="B112" i="1"/>
  <c r="B884" i="1"/>
  <c r="B45" i="1"/>
  <c r="B1278" i="1"/>
  <c r="B987" i="1"/>
  <c r="B1691" i="1"/>
  <c r="B1803" i="1"/>
  <c r="B1781" i="1"/>
  <c r="B489" i="1"/>
  <c r="B1460" i="1"/>
  <c r="B1208" i="1"/>
  <c r="B292" i="1"/>
  <c r="B2099" i="1"/>
  <c r="B2046" i="1"/>
  <c r="B596" i="1"/>
  <c r="B1297" i="1"/>
  <c r="B1432" i="1"/>
  <c r="B1662" i="1"/>
  <c r="B2016" i="1"/>
  <c r="B1922" i="1"/>
  <c r="B1606" i="1"/>
  <c r="B333" i="1"/>
  <c r="B113" i="1"/>
  <c r="B924" i="1"/>
  <c r="B1962" i="1"/>
  <c r="B1183" i="1"/>
  <c r="B1382" i="1"/>
  <c r="B2074" i="1"/>
  <c r="B1275" i="1"/>
  <c r="B797" i="1"/>
  <c r="B695" i="1"/>
  <c r="B726" i="1"/>
  <c r="B227" i="1"/>
  <c r="B2102" i="1"/>
  <c r="B1754" i="1"/>
  <c r="B2009" i="1"/>
  <c r="B1407" i="1"/>
  <c r="B763" i="1"/>
  <c r="B194" i="1"/>
  <c r="B781" i="1"/>
  <c r="B1537" i="1"/>
  <c r="B1145" i="1"/>
  <c r="B1816" i="1"/>
  <c r="B697" i="1"/>
  <c r="B603" i="1"/>
  <c r="B2133" i="1"/>
  <c r="B1402" i="1"/>
  <c r="B910" i="1"/>
  <c r="B737" i="1"/>
  <c r="B1137" i="1"/>
  <c r="B822" i="1"/>
  <c r="B1141" i="1"/>
  <c r="B1248" i="1"/>
  <c r="B2108" i="1"/>
  <c r="B935" i="1"/>
  <c r="B1964" i="1"/>
  <c r="B1693" i="1"/>
  <c r="B1082" i="1"/>
  <c r="B1989" i="1"/>
  <c r="B992" i="1"/>
  <c r="B829" i="1"/>
  <c r="B1840" i="1"/>
  <c r="B1866" i="1"/>
  <c r="B1947" i="1"/>
  <c r="B933" i="1"/>
  <c r="B70" i="1"/>
  <c r="B996" i="1"/>
  <c r="B1585" i="1"/>
  <c r="B1129" i="1"/>
  <c r="B1104" i="1"/>
  <c r="B1559" i="1"/>
  <c r="B1353" i="1"/>
  <c r="B1810" i="1"/>
  <c r="B129" i="1"/>
  <c r="B736" i="1"/>
  <c r="B981" i="1"/>
  <c r="B656" i="1"/>
  <c r="B1389" i="1"/>
  <c r="B1024" i="1"/>
  <c r="B486" i="1"/>
  <c r="B1127" i="1"/>
  <c r="B2139" i="1"/>
  <c r="B2038" i="1"/>
  <c r="B1757" i="1"/>
  <c r="B1344" i="1"/>
  <c r="B2048" i="1"/>
  <c r="B161" i="1"/>
  <c r="B1454" i="1"/>
  <c r="B1100" i="1"/>
  <c r="B165" i="1"/>
  <c r="B1225" i="1"/>
  <c r="B2121" i="1"/>
  <c r="B1751" i="1"/>
  <c r="B1469" i="1"/>
  <c r="B788" i="1"/>
  <c r="B1815" i="1"/>
  <c r="B301" i="1"/>
  <c r="B1256" i="1"/>
  <c r="B349" i="1"/>
  <c r="B1245" i="1"/>
  <c r="B243" i="1"/>
  <c r="B725" i="1"/>
  <c r="B1189" i="1"/>
  <c r="B1107" i="1"/>
  <c r="B398" i="1"/>
  <c r="B406" i="1"/>
  <c r="B940" i="1"/>
  <c r="B468" i="1"/>
  <c r="B853" i="1"/>
  <c r="B1156" i="1"/>
  <c r="B1313" i="1"/>
  <c r="B384" i="1"/>
  <c r="B1919" i="1"/>
  <c r="B1429" i="1"/>
  <c r="B1802" i="1"/>
  <c r="B1678" i="1"/>
  <c r="B1960" i="1"/>
  <c r="B312" i="1"/>
  <c r="B1774" i="1"/>
  <c r="B1552" i="1"/>
  <c r="B2126" i="1"/>
  <c r="B863" i="1"/>
  <c r="B1829" i="1"/>
  <c r="B427" i="1"/>
  <c r="B1328" i="1"/>
  <c r="B288" i="1"/>
  <c r="B1165" i="1"/>
  <c r="B1068" i="1"/>
  <c r="B221" i="1"/>
  <c r="B1149" i="1"/>
  <c r="B845" i="1"/>
  <c r="B1224" i="1"/>
  <c r="B1759" i="1"/>
  <c r="B1339" i="1"/>
  <c r="B1026" i="1"/>
  <c r="B212" i="1"/>
  <c r="B2135" i="1"/>
  <c r="B1461" i="1"/>
  <c r="B909" i="1"/>
  <c r="B1215" i="1"/>
  <c r="B1109" i="1"/>
  <c r="B1268" i="1"/>
  <c r="B1978" i="1"/>
  <c r="B707" i="1"/>
  <c r="B457" i="1"/>
  <c r="B2041" i="1"/>
  <c r="B1021" i="1"/>
  <c r="B138" i="1"/>
  <c r="B1749" i="1"/>
  <c r="B1272" i="1"/>
  <c r="B76" i="1"/>
  <c r="B1113" i="1"/>
  <c r="B2134" i="1"/>
  <c r="B388" i="1"/>
  <c r="B2118" i="1"/>
  <c r="B610" i="1"/>
  <c r="B456" i="1"/>
  <c r="B1269" i="1"/>
  <c r="B1120" i="1"/>
  <c r="B1213" i="1"/>
  <c r="B1111" i="1"/>
  <c r="B1244" i="1"/>
  <c r="B558" i="1"/>
  <c r="B814" i="1"/>
  <c r="B1421" i="1"/>
  <c r="B1106" i="1"/>
  <c r="B1160" i="1"/>
  <c r="B1263" i="1"/>
  <c r="B902" i="1"/>
  <c r="B361" i="1"/>
  <c r="B731" i="1"/>
  <c r="B1271" i="1"/>
  <c r="B823" i="1"/>
  <c r="B393" i="1"/>
  <c r="B1214" i="1"/>
  <c r="B857" i="1"/>
  <c r="B1119" i="1"/>
  <c r="B66" i="1"/>
  <c r="B466" i="1"/>
  <c r="B279" i="1"/>
  <c r="B2146" i="1"/>
  <c r="B1155" i="1"/>
  <c r="B433" i="1"/>
  <c r="B1075" i="1"/>
  <c r="B1112" i="1"/>
  <c r="B1150" i="1"/>
  <c r="B617" i="1"/>
  <c r="B1768" i="1"/>
  <c r="B1531" i="1"/>
  <c r="B502" i="1"/>
  <c r="B1844" i="1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<sst xmlns="http://schemas.openxmlformats.org/spreadsheetml/2006/main" count="4" uniqueCount="4">
  <si>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</si>
  <si>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</si>
  <si>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</si>
  <si>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 xml:space="preserve">
ΠΡΟΚΗΡΥΞΗ 7Κ/2021
(ΦΕΚ 28/12.5.2021 &amp; 31/26.5.2021, Τεύχος ΑΣΕΠ)
ΚΑΤΗΓΟΡΙΑ ΔΕΥΤΕΡΟΒΑΘΜΙΑΣ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</si>
</sst>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50"/>
  <sheetViews>
    <sheetView tabSelected="1" workbookViewId="0">
      <selection activeCell="B2148" sqref="B2148"/>
    </sheetView>
  </sheetViews>
  <sheetFormatPr defaultRowHeight="15" x14ac:dyDescent="0.25"/>
  <cols>
    <col min="1" max="1" width="9.140625" style="5"/>
    <col min="2" max="2" width="43" style="5" customWidth="1"/>
  </cols>
  <sheetData>
    <row r="1" spans="1:2" ht="35.25" customHeight="1" x14ac:dyDescent="0.25">
      <c r="A1" s="2" t="s">
        <v>0</v>
      </c>
      <c r="B1" s="2"/>
    </row>
    <row r="2" spans="1:2" ht="111.75" customHeight="1" x14ac:dyDescent="0.25">
      <c r="A2" s="3" t="s">
        <v>3</v>
      </c>
      <c r="B2" s="4"/>
    </row>
    <row r="3" spans="1:2" ht="39.75" customHeight="1" x14ac:dyDescent="0.25">
      <c r="A3" s="1" t="s">
        <v>1</v>
      </c>
      <c r="B3" s="1" t="s">
        <v>2</v>
      </c>
    </row>
    <row r="4" spans="1:2" x14ac:dyDescent="0.25">
      <c r="A4" s="6">
        <v>1</v>
      </c>
      <c r="B4" s="6" t="str">
        <f>"00001359"</f>
        <v>00001359</v>
      </c>
    </row>
    <row r="5" spans="1:2" x14ac:dyDescent="0.25">
      <c r="A5" s="6">
        <v>2</v>
      </c>
      <c r="B5" s="6" t="str">
        <f>"00001376"</f>
        <v>00001376</v>
      </c>
    </row>
    <row r="6" spans="1:2" x14ac:dyDescent="0.25">
      <c r="A6" s="6">
        <v>3</v>
      </c>
      <c r="B6" s="6" t="str">
        <f>"00001676"</f>
        <v>00001676</v>
      </c>
    </row>
    <row r="7" spans="1:2" x14ac:dyDescent="0.25">
      <c r="A7" s="6">
        <v>4</v>
      </c>
      <c r="B7" s="6" t="str">
        <f>"00001750"</f>
        <v>00001750</v>
      </c>
    </row>
    <row r="8" spans="1:2" x14ac:dyDescent="0.25">
      <c r="A8" s="6">
        <v>5</v>
      </c>
      <c r="B8" s="6" t="str">
        <f>"00001964"</f>
        <v>00001964</v>
      </c>
    </row>
    <row r="9" spans="1:2" x14ac:dyDescent="0.25">
      <c r="A9" s="6">
        <v>6</v>
      </c>
      <c r="B9" s="6" t="str">
        <f>"00002015"</f>
        <v>00002015</v>
      </c>
    </row>
    <row r="10" spans="1:2" x14ac:dyDescent="0.25">
      <c r="A10" s="6">
        <v>7</v>
      </c>
      <c r="B10" s="6" t="str">
        <f>"00002258"</f>
        <v>00002258</v>
      </c>
    </row>
    <row r="11" spans="1:2" x14ac:dyDescent="0.25">
      <c r="A11" s="6">
        <v>8</v>
      </c>
      <c r="B11" s="6" t="str">
        <f>"00002306"</f>
        <v>00002306</v>
      </c>
    </row>
    <row r="12" spans="1:2" x14ac:dyDescent="0.25">
      <c r="A12" s="6">
        <v>9</v>
      </c>
      <c r="B12" s="6" t="str">
        <f>"00002410"</f>
        <v>00002410</v>
      </c>
    </row>
    <row r="13" spans="1:2" x14ac:dyDescent="0.25">
      <c r="A13" s="6">
        <v>10</v>
      </c>
      <c r="B13" s="6" t="str">
        <f>"00002675"</f>
        <v>00002675</v>
      </c>
    </row>
    <row r="14" spans="1:2" x14ac:dyDescent="0.25">
      <c r="A14" s="6">
        <v>11</v>
      </c>
      <c r="B14" s="6" t="str">
        <f>"00003067"</f>
        <v>00003067</v>
      </c>
    </row>
    <row r="15" spans="1:2" x14ac:dyDescent="0.25">
      <c r="A15" s="6">
        <v>12</v>
      </c>
      <c r="B15" s="6" t="str">
        <f>"00003751"</f>
        <v>00003751</v>
      </c>
    </row>
    <row r="16" spans="1:2" x14ac:dyDescent="0.25">
      <c r="A16" s="6">
        <v>13</v>
      </c>
      <c r="B16" s="6" t="str">
        <f>"00003854"</f>
        <v>00003854</v>
      </c>
    </row>
    <row r="17" spans="1:2" x14ac:dyDescent="0.25">
      <c r="A17" s="6">
        <v>14</v>
      </c>
      <c r="B17" s="6" t="str">
        <f>"00004283"</f>
        <v>00004283</v>
      </c>
    </row>
    <row r="18" spans="1:2" x14ac:dyDescent="0.25">
      <c r="A18" s="6">
        <v>15</v>
      </c>
      <c r="B18" s="6" t="str">
        <f>"00004379"</f>
        <v>00004379</v>
      </c>
    </row>
    <row r="19" spans="1:2" x14ac:dyDescent="0.25">
      <c r="A19" s="6">
        <v>16</v>
      </c>
      <c r="B19" s="6" t="str">
        <f>"00004866"</f>
        <v>00004866</v>
      </c>
    </row>
    <row r="20" spans="1:2" x14ac:dyDescent="0.25">
      <c r="A20" s="6">
        <v>17</v>
      </c>
      <c r="B20" s="6" t="str">
        <f>"00006305"</f>
        <v>00006305</v>
      </c>
    </row>
    <row r="21" spans="1:2" x14ac:dyDescent="0.25">
      <c r="A21" s="6">
        <v>18</v>
      </c>
      <c r="B21" s="6" t="str">
        <f>"00007795"</f>
        <v>00007795</v>
      </c>
    </row>
    <row r="22" spans="1:2" x14ac:dyDescent="0.25">
      <c r="A22" s="6">
        <v>19</v>
      </c>
      <c r="B22" s="6" t="str">
        <f>"00008108"</f>
        <v>00008108</v>
      </c>
    </row>
    <row r="23" spans="1:2" x14ac:dyDescent="0.25">
      <c r="A23" s="6">
        <v>20</v>
      </c>
      <c r="B23" s="6" t="str">
        <f>"00009031"</f>
        <v>00009031</v>
      </c>
    </row>
    <row r="24" spans="1:2" x14ac:dyDescent="0.25">
      <c r="A24" s="6">
        <v>21</v>
      </c>
      <c r="B24" s="6" t="str">
        <f>"00010565"</f>
        <v>00010565</v>
      </c>
    </row>
    <row r="25" spans="1:2" x14ac:dyDescent="0.25">
      <c r="A25" s="6">
        <v>22</v>
      </c>
      <c r="B25" s="6" t="str">
        <f>"00010733"</f>
        <v>00010733</v>
      </c>
    </row>
    <row r="26" spans="1:2" x14ac:dyDescent="0.25">
      <c r="A26" s="6">
        <v>23</v>
      </c>
      <c r="B26" s="6" t="str">
        <f>"00011086"</f>
        <v>00011086</v>
      </c>
    </row>
    <row r="27" spans="1:2" x14ac:dyDescent="0.25">
      <c r="A27" s="6">
        <v>24</v>
      </c>
      <c r="B27" s="6" t="str">
        <f>"00011147"</f>
        <v>00011147</v>
      </c>
    </row>
    <row r="28" spans="1:2" x14ac:dyDescent="0.25">
      <c r="A28" s="6">
        <v>25</v>
      </c>
      <c r="B28" s="6" t="str">
        <f>"00011530"</f>
        <v>00011530</v>
      </c>
    </row>
    <row r="29" spans="1:2" x14ac:dyDescent="0.25">
      <c r="A29" s="6">
        <v>26</v>
      </c>
      <c r="B29" s="6" t="str">
        <f>"00011686"</f>
        <v>00011686</v>
      </c>
    </row>
    <row r="30" spans="1:2" x14ac:dyDescent="0.25">
      <c r="A30" s="6">
        <v>27</v>
      </c>
      <c r="B30" s="6" t="str">
        <f>"00012054"</f>
        <v>00012054</v>
      </c>
    </row>
    <row r="31" spans="1:2" x14ac:dyDescent="0.25">
      <c r="A31" s="6">
        <v>28</v>
      </c>
      <c r="B31" s="6" t="str">
        <f>"00013886"</f>
        <v>00013886</v>
      </c>
    </row>
    <row r="32" spans="1:2" x14ac:dyDescent="0.25">
      <c r="A32" s="6">
        <v>29</v>
      </c>
      <c r="B32" s="6" t="str">
        <f>"00014999"</f>
        <v>00014999</v>
      </c>
    </row>
    <row r="33" spans="1:2" x14ac:dyDescent="0.25">
      <c r="A33" s="6">
        <v>30</v>
      </c>
      <c r="B33" s="6" t="str">
        <f>"00015048"</f>
        <v>00015048</v>
      </c>
    </row>
    <row r="34" spans="1:2" x14ac:dyDescent="0.25">
      <c r="A34" s="6">
        <v>31</v>
      </c>
      <c r="B34" s="6" t="str">
        <f>"00015195"</f>
        <v>00015195</v>
      </c>
    </row>
    <row r="35" spans="1:2" x14ac:dyDescent="0.25">
      <c r="A35" s="6">
        <v>32</v>
      </c>
      <c r="B35" s="6" t="str">
        <f>"00015731"</f>
        <v>00015731</v>
      </c>
    </row>
    <row r="36" spans="1:2" x14ac:dyDescent="0.25">
      <c r="A36" s="6">
        <v>33</v>
      </c>
      <c r="B36" s="6" t="str">
        <f>"00016671"</f>
        <v>00016671</v>
      </c>
    </row>
    <row r="37" spans="1:2" x14ac:dyDescent="0.25">
      <c r="A37" s="6">
        <v>34</v>
      </c>
      <c r="B37" s="6" t="str">
        <f>"00016752"</f>
        <v>00016752</v>
      </c>
    </row>
    <row r="38" spans="1:2" x14ac:dyDescent="0.25">
      <c r="A38" s="6">
        <v>35</v>
      </c>
      <c r="B38" s="6" t="str">
        <f>"00016928"</f>
        <v>00016928</v>
      </c>
    </row>
    <row r="39" spans="1:2" x14ac:dyDescent="0.25">
      <c r="A39" s="6">
        <v>36</v>
      </c>
      <c r="B39" s="6" t="str">
        <f>"00017510"</f>
        <v>00017510</v>
      </c>
    </row>
    <row r="40" spans="1:2" x14ac:dyDescent="0.25">
      <c r="A40" s="6">
        <v>37</v>
      </c>
      <c r="B40" s="6" t="str">
        <f>"00017592"</f>
        <v>00017592</v>
      </c>
    </row>
    <row r="41" spans="1:2" x14ac:dyDescent="0.25">
      <c r="A41" s="6">
        <v>38</v>
      </c>
      <c r="B41" s="6" t="str">
        <f>"00018467"</f>
        <v>00018467</v>
      </c>
    </row>
    <row r="42" spans="1:2" x14ac:dyDescent="0.25">
      <c r="A42" s="6">
        <v>39</v>
      </c>
      <c r="B42" s="6" t="str">
        <f>"00018838"</f>
        <v>00018838</v>
      </c>
    </row>
    <row r="43" spans="1:2" x14ac:dyDescent="0.25">
      <c r="A43" s="6">
        <v>40</v>
      </c>
      <c r="B43" s="6" t="str">
        <f>"00018923"</f>
        <v>00018923</v>
      </c>
    </row>
    <row r="44" spans="1:2" x14ac:dyDescent="0.25">
      <c r="A44" s="6">
        <v>41</v>
      </c>
      <c r="B44" s="6" t="str">
        <f>"00019193"</f>
        <v>00019193</v>
      </c>
    </row>
    <row r="45" spans="1:2" x14ac:dyDescent="0.25">
      <c r="A45" s="6">
        <v>42</v>
      </c>
      <c r="B45" s="6" t="str">
        <f>"00019432"</f>
        <v>00019432</v>
      </c>
    </row>
    <row r="46" spans="1:2" x14ac:dyDescent="0.25">
      <c r="A46" s="6">
        <v>43</v>
      </c>
      <c r="B46" s="6" t="str">
        <f>"00020004"</f>
        <v>00020004</v>
      </c>
    </row>
    <row r="47" spans="1:2" x14ac:dyDescent="0.25">
      <c r="A47" s="6">
        <v>44</v>
      </c>
      <c r="B47" s="6" t="str">
        <f>"00020299"</f>
        <v>00020299</v>
      </c>
    </row>
    <row r="48" spans="1:2" x14ac:dyDescent="0.25">
      <c r="A48" s="6">
        <v>45</v>
      </c>
      <c r="B48" s="6" t="str">
        <f>"00020967"</f>
        <v>00020967</v>
      </c>
    </row>
    <row r="49" spans="1:2" x14ac:dyDescent="0.25">
      <c r="A49" s="6">
        <v>46</v>
      </c>
      <c r="B49" s="6" t="str">
        <f>"00021346"</f>
        <v>00021346</v>
      </c>
    </row>
    <row r="50" spans="1:2" x14ac:dyDescent="0.25">
      <c r="A50" s="6">
        <v>47</v>
      </c>
      <c r="B50" s="6" t="str">
        <f>"00021768"</f>
        <v>00021768</v>
      </c>
    </row>
    <row r="51" spans="1:2" x14ac:dyDescent="0.25">
      <c r="A51" s="6">
        <v>48</v>
      </c>
      <c r="B51" s="6" t="str">
        <f>"00022149"</f>
        <v>00022149</v>
      </c>
    </row>
    <row r="52" spans="1:2" x14ac:dyDescent="0.25">
      <c r="A52" s="6">
        <v>49</v>
      </c>
      <c r="B52" s="6" t="str">
        <f>"00023899"</f>
        <v>00023899</v>
      </c>
    </row>
    <row r="53" spans="1:2" x14ac:dyDescent="0.25">
      <c r="A53" s="6">
        <v>50</v>
      </c>
      <c r="B53" s="6" t="str">
        <f>"00024278"</f>
        <v>00024278</v>
      </c>
    </row>
    <row r="54" spans="1:2" x14ac:dyDescent="0.25">
      <c r="A54" s="6">
        <v>51</v>
      </c>
      <c r="B54" s="6" t="str">
        <f>"00025559"</f>
        <v>00025559</v>
      </c>
    </row>
    <row r="55" spans="1:2" x14ac:dyDescent="0.25">
      <c r="A55" s="6">
        <v>52</v>
      </c>
      <c r="B55" s="6" t="str">
        <f>"00026180"</f>
        <v>00026180</v>
      </c>
    </row>
    <row r="56" spans="1:2" x14ac:dyDescent="0.25">
      <c r="A56" s="6">
        <v>53</v>
      </c>
      <c r="B56" s="6" t="str">
        <f>"00026599"</f>
        <v>00026599</v>
      </c>
    </row>
    <row r="57" spans="1:2" x14ac:dyDescent="0.25">
      <c r="A57" s="6">
        <v>54</v>
      </c>
      <c r="B57" s="6" t="str">
        <f>"00026777"</f>
        <v>00026777</v>
      </c>
    </row>
    <row r="58" spans="1:2" x14ac:dyDescent="0.25">
      <c r="A58" s="6">
        <v>55</v>
      </c>
      <c r="B58" s="6" t="str">
        <f>"00028705"</f>
        <v>00028705</v>
      </c>
    </row>
    <row r="59" spans="1:2" x14ac:dyDescent="0.25">
      <c r="A59" s="6">
        <v>56</v>
      </c>
      <c r="B59" s="6" t="str">
        <f>"00029270"</f>
        <v>00029270</v>
      </c>
    </row>
    <row r="60" spans="1:2" x14ac:dyDescent="0.25">
      <c r="A60" s="6">
        <v>57</v>
      </c>
      <c r="B60" s="6" t="str">
        <f>"00029331"</f>
        <v>00029331</v>
      </c>
    </row>
    <row r="61" spans="1:2" x14ac:dyDescent="0.25">
      <c r="A61" s="6">
        <v>58</v>
      </c>
      <c r="B61" s="6" t="str">
        <f>"00030207"</f>
        <v>00030207</v>
      </c>
    </row>
    <row r="62" spans="1:2" x14ac:dyDescent="0.25">
      <c r="A62" s="6">
        <v>59</v>
      </c>
      <c r="B62" s="6" t="str">
        <f>"00030773"</f>
        <v>00030773</v>
      </c>
    </row>
    <row r="63" spans="1:2" x14ac:dyDescent="0.25">
      <c r="A63" s="6">
        <v>60</v>
      </c>
      <c r="B63" s="6" t="str">
        <f>"00037556"</f>
        <v>00037556</v>
      </c>
    </row>
    <row r="64" spans="1:2" x14ac:dyDescent="0.25">
      <c r="A64" s="6">
        <v>61</v>
      </c>
      <c r="B64" s="6" t="str">
        <f>"00037815"</f>
        <v>00037815</v>
      </c>
    </row>
    <row r="65" spans="1:2" x14ac:dyDescent="0.25">
      <c r="A65" s="6">
        <v>62</v>
      </c>
      <c r="B65" s="6" t="str">
        <f>"00040957"</f>
        <v>00040957</v>
      </c>
    </row>
    <row r="66" spans="1:2" x14ac:dyDescent="0.25">
      <c r="A66" s="6">
        <v>63</v>
      </c>
      <c r="B66" s="6" t="str">
        <f>"00041626"</f>
        <v>00041626</v>
      </c>
    </row>
    <row r="67" spans="1:2" x14ac:dyDescent="0.25">
      <c r="A67" s="6">
        <v>64</v>
      </c>
      <c r="B67" s="6" t="str">
        <f>"00042174"</f>
        <v>00042174</v>
      </c>
    </row>
    <row r="68" spans="1:2" x14ac:dyDescent="0.25">
      <c r="A68" s="6">
        <v>65</v>
      </c>
      <c r="B68" s="6" t="str">
        <f>"00042833"</f>
        <v>00042833</v>
      </c>
    </row>
    <row r="69" spans="1:2" x14ac:dyDescent="0.25">
      <c r="A69" s="6">
        <v>66</v>
      </c>
      <c r="B69" s="6" t="str">
        <f>"00042905"</f>
        <v>00042905</v>
      </c>
    </row>
    <row r="70" spans="1:2" x14ac:dyDescent="0.25">
      <c r="A70" s="6">
        <v>67</v>
      </c>
      <c r="B70" s="6" t="str">
        <f>"00044090"</f>
        <v>00044090</v>
      </c>
    </row>
    <row r="71" spans="1:2" x14ac:dyDescent="0.25">
      <c r="A71" s="6">
        <v>68</v>
      </c>
      <c r="B71" s="6" t="str">
        <f>"00044482"</f>
        <v>00044482</v>
      </c>
    </row>
    <row r="72" spans="1:2" x14ac:dyDescent="0.25">
      <c r="A72" s="6">
        <v>69</v>
      </c>
      <c r="B72" s="6" t="str">
        <f>"00045744"</f>
        <v>00045744</v>
      </c>
    </row>
    <row r="73" spans="1:2" x14ac:dyDescent="0.25">
      <c r="A73" s="6">
        <v>70</v>
      </c>
      <c r="B73" s="6" t="str">
        <f>"00046013"</f>
        <v>00046013</v>
      </c>
    </row>
    <row r="74" spans="1:2" x14ac:dyDescent="0.25">
      <c r="A74" s="6">
        <v>71</v>
      </c>
      <c r="B74" s="6" t="str">
        <f>"00046142"</f>
        <v>00046142</v>
      </c>
    </row>
    <row r="75" spans="1:2" x14ac:dyDescent="0.25">
      <c r="A75" s="6">
        <v>72</v>
      </c>
      <c r="B75" s="6" t="str">
        <f>"00060633"</f>
        <v>00060633</v>
      </c>
    </row>
    <row r="76" spans="1:2" x14ac:dyDescent="0.25">
      <c r="A76" s="6">
        <v>73</v>
      </c>
      <c r="B76" s="6" t="str">
        <f>"00062161"</f>
        <v>00062161</v>
      </c>
    </row>
    <row r="77" spans="1:2" x14ac:dyDescent="0.25">
      <c r="A77" s="6">
        <v>74</v>
      </c>
      <c r="B77" s="6" t="str">
        <f>"00063641"</f>
        <v>00063641</v>
      </c>
    </row>
    <row r="78" spans="1:2" x14ac:dyDescent="0.25">
      <c r="A78" s="6">
        <v>75</v>
      </c>
      <c r="B78" s="6" t="str">
        <f>"00069315"</f>
        <v>00069315</v>
      </c>
    </row>
    <row r="79" spans="1:2" x14ac:dyDescent="0.25">
      <c r="A79" s="6">
        <v>76</v>
      </c>
      <c r="B79" s="6" t="str">
        <f>"00069382"</f>
        <v>00069382</v>
      </c>
    </row>
    <row r="80" spans="1:2" x14ac:dyDescent="0.25">
      <c r="A80" s="6">
        <v>77</v>
      </c>
      <c r="B80" s="6" t="str">
        <f>"00069756"</f>
        <v>00069756</v>
      </c>
    </row>
    <row r="81" spans="1:2" x14ac:dyDescent="0.25">
      <c r="A81" s="6">
        <v>78</v>
      </c>
      <c r="B81" s="6" t="str">
        <f>"00069873"</f>
        <v>00069873</v>
      </c>
    </row>
    <row r="82" spans="1:2" x14ac:dyDescent="0.25">
      <c r="A82" s="6">
        <v>79</v>
      </c>
      <c r="B82" s="6" t="str">
        <f>"00070937"</f>
        <v>00070937</v>
      </c>
    </row>
    <row r="83" spans="1:2" x14ac:dyDescent="0.25">
      <c r="A83" s="6">
        <v>80</v>
      </c>
      <c r="B83" s="6" t="str">
        <f>"00073118"</f>
        <v>00073118</v>
      </c>
    </row>
    <row r="84" spans="1:2" x14ac:dyDescent="0.25">
      <c r="A84" s="6">
        <v>81</v>
      </c>
      <c r="B84" s="6" t="str">
        <f>"00073226"</f>
        <v>00073226</v>
      </c>
    </row>
    <row r="85" spans="1:2" x14ac:dyDescent="0.25">
      <c r="A85" s="6">
        <v>82</v>
      </c>
      <c r="B85" s="6" t="str">
        <f>"00073900"</f>
        <v>00073900</v>
      </c>
    </row>
    <row r="86" spans="1:2" x14ac:dyDescent="0.25">
      <c r="A86" s="6">
        <v>83</v>
      </c>
      <c r="B86" s="6" t="str">
        <f>"00074526"</f>
        <v>00074526</v>
      </c>
    </row>
    <row r="87" spans="1:2" x14ac:dyDescent="0.25">
      <c r="A87" s="6">
        <v>84</v>
      </c>
      <c r="B87" s="6" t="str">
        <f>"00078119"</f>
        <v>00078119</v>
      </c>
    </row>
    <row r="88" spans="1:2" x14ac:dyDescent="0.25">
      <c r="A88" s="6">
        <v>85</v>
      </c>
      <c r="B88" s="6" t="str">
        <f>"00078763"</f>
        <v>00078763</v>
      </c>
    </row>
    <row r="89" spans="1:2" x14ac:dyDescent="0.25">
      <c r="A89" s="6">
        <v>86</v>
      </c>
      <c r="B89" s="6" t="str">
        <f>"00079117"</f>
        <v>00079117</v>
      </c>
    </row>
    <row r="90" spans="1:2" x14ac:dyDescent="0.25">
      <c r="A90" s="6">
        <v>87</v>
      </c>
      <c r="B90" s="6" t="str">
        <f>"00080314"</f>
        <v>00080314</v>
      </c>
    </row>
    <row r="91" spans="1:2" x14ac:dyDescent="0.25">
      <c r="A91" s="6">
        <v>88</v>
      </c>
      <c r="B91" s="6" t="str">
        <f>"00081894"</f>
        <v>00081894</v>
      </c>
    </row>
    <row r="92" spans="1:2" x14ac:dyDescent="0.25">
      <c r="A92" s="6">
        <v>89</v>
      </c>
      <c r="B92" s="6" t="str">
        <f>"00082037"</f>
        <v>00082037</v>
      </c>
    </row>
    <row r="93" spans="1:2" x14ac:dyDescent="0.25">
      <c r="A93" s="6">
        <v>90</v>
      </c>
      <c r="B93" s="6" t="str">
        <f>"00083424"</f>
        <v>00083424</v>
      </c>
    </row>
    <row r="94" spans="1:2" x14ac:dyDescent="0.25">
      <c r="A94" s="6">
        <v>91</v>
      </c>
      <c r="B94" s="6" t="str">
        <f>"00083987"</f>
        <v>00083987</v>
      </c>
    </row>
    <row r="95" spans="1:2" x14ac:dyDescent="0.25">
      <c r="A95" s="6">
        <v>92</v>
      </c>
      <c r="B95" s="6" t="str">
        <f>"00085466"</f>
        <v>00085466</v>
      </c>
    </row>
    <row r="96" spans="1:2" x14ac:dyDescent="0.25">
      <c r="A96" s="6">
        <v>93</v>
      </c>
      <c r="B96" s="6" t="str">
        <f>"00085900"</f>
        <v>00085900</v>
      </c>
    </row>
    <row r="97" spans="1:2" x14ac:dyDescent="0.25">
      <c r="A97" s="6">
        <v>94</v>
      </c>
      <c r="B97" s="6" t="str">
        <f>"00086445"</f>
        <v>00086445</v>
      </c>
    </row>
    <row r="98" spans="1:2" x14ac:dyDescent="0.25">
      <c r="A98" s="6">
        <v>95</v>
      </c>
      <c r="B98" s="6" t="str">
        <f>"00088875"</f>
        <v>00088875</v>
      </c>
    </row>
    <row r="99" spans="1:2" x14ac:dyDescent="0.25">
      <c r="A99" s="6">
        <v>96</v>
      </c>
      <c r="B99" s="6" t="str">
        <f>"00089077"</f>
        <v>00089077</v>
      </c>
    </row>
    <row r="100" spans="1:2" x14ac:dyDescent="0.25">
      <c r="A100" s="6">
        <v>97</v>
      </c>
      <c r="B100" s="6" t="str">
        <f>"00089671"</f>
        <v>00089671</v>
      </c>
    </row>
    <row r="101" spans="1:2" x14ac:dyDescent="0.25">
      <c r="A101" s="6">
        <v>98</v>
      </c>
      <c r="B101" s="6" t="str">
        <f>"00090222"</f>
        <v>00090222</v>
      </c>
    </row>
    <row r="102" spans="1:2" x14ac:dyDescent="0.25">
      <c r="A102" s="6">
        <v>99</v>
      </c>
      <c r="B102" s="6" t="str">
        <f>"00090506"</f>
        <v>00090506</v>
      </c>
    </row>
    <row r="103" spans="1:2" x14ac:dyDescent="0.25">
      <c r="A103" s="6">
        <v>100</v>
      </c>
      <c r="B103" s="6" t="str">
        <f>"00090624"</f>
        <v>00090624</v>
      </c>
    </row>
    <row r="104" spans="1:2" x14ac:dyDescent="0.25">
      <c r="A104" s="6">
        <v>101</v>
      </c>
      <c r="B104" s="6" t="str">
        <f>"00090719"</f>
        <v>00090719</v>
      </c>
    </row>
    <row r="105" spans="1:2" x14ac:dyDescent="0.25">
      <c r="A105" s="6">
        <v>102</v>
      </c>
      <c r="B105" s="6" t="str">
        <f>"00092316"</f>
        <v>00092316</v>
      </c>
    </row>
    <row r="106" spans="1:2" x14ac:dyDescent="0.25">
      <c r="A106" s="6">
        <v>103</v>
      </c>
      <c r="B106" s="6" t="str">
        <f>"00093215"</f>
        <v>00093215</v>
      </c>
    </row>
    <row r="107" spans="1:2" x14ac:dyDescent="0.25">
      <c r="A107" s="6">
        <v>104</v>
      </c>
      <c r="B107" s="6" t="str">
        <f>"00093239"</f>
        <v>00093239</v>
      </c>
    </row>
    <row r="108" spans="1:2" x14ac:dyDescent="0.25">
      <c r="A108" s="6">
        <v>105</v>
      </c>
      <c r="B108" s="6" t="str">
        <f>"00093323"</f>
        <v>00093323</v>
      </c>
    </row>
    <row r="109" spans="1:2" x14ac:dyDescent="0.25">
      <c r="A109" s="6">
        <v>106</v>
      </c>
      <c r="B109" s="6" t="str">
        <f>"00093416"</f>
        <v>00093416</v>
      </c>
    </row>
    <row r="110" spans="1:2" x14ac:dyDescent="0.25">
      <c r="A110" s="6">
        <v>107</v>
      </c>
      <c r="B110" s="6" t="str">
        <f>"00094646"</f>
        <v>00094646</v>
      </c>
    </row>
    <row r="111" spans="1:2" x14ac:dyDescent="0.25">
      <c r="A111" s="6">
        <v>108</v>
      </c>
      <c r="B111" s="6" t="str">
        <f>"00094819"</f>
        <v>00094819</v>
      </c>
    </row>
    <row r="112" spans="1:2" x14ac:dyDescent="0.25">
      <c r="A112" s="6">
        <v>109</v>
      </c>
      <c r="B112" s="6" t="str">
        <f>"00095084"</f>
        <v>00095084</v>
      </c>
    </row>
    <row r="113" spans="1:2" x14ac:dyDescent="0.25">
      <c r="A113" s="6">
        <v>110</v>
      </c>
      <c r="B113" s="6" t="str">
        <f>"00102111"</f>
        <v>00102111</v>
      </c>
    </row>
    <row r="114" spans="1:2" x14ac:dyDescent="0.25">
      <c r="A114" s="6">
        <v>111</v>
      </c>
      <c r="B114" s="6" t="str">
        <f>"00102147"</f>
        <v>00102147</v>
      </c>
    </row>
    <row r="115" spans="1:2" x14ac:dyDescent="0.25">
      <c r="A115" s="6">
        <v>112</v>
      </c>
      <c r="B115" s="6" t="str">
        <f>"00102916"</f>
        <v>00102916</v>
      </c>
    </row>
    <row r="116" spans="1:2" x14ac:dyDescent="0.25">
      <c r="A116" s="6">
        <v>113</v>
      </c>
      <c r="B116" s="6" t="str">
        <f>"00103189"</f>
        <v>00103189</v>
      </c>
    </row>
    <row r="117" spans="1:2" x14ac:dyDescent="0.25">
      <c r="A117" s="6">
        <v>114</v>
      </c>
      <c r="B117" s="6" t="str">
        <f>"00103643"</f>
        <v>00103643</v>
      </c>
    </row>
    <row r="118" spans="1:2" x14ac:dyDescent="0.25">
      <c r="A118" s="6">
        <v>115</v>
      </c>
      <c r="B118" s="6" t="str">
        <f>"00103672"</f>
        <v>00103672</v>
      </c>
    </row>
    <row r="119" spans="1:2" x14ac:dyDescent="0.25">
      <c r="A119" s="6">
        <v>116</v>
      </c>
      <c r="B119" s="6" t="str">
        <f>"00104189"</f>
        <v>00104189</v>
      </c>
    </row>
    <row r="120" spans="1:2" x14ac:dyDescent="0.25">
      <c r="A120" s="6">
        <v>117</v>
      </c>
      <c r="B120" s="6" t="str">
        <f>"00104221"</f>
        <v>00104221</v>
      </c>
    </row>
    <row r="121" spans="1:2" x14ac:dyDescent="0.25">
      <c r="A121" s="6">
        <v>118</v>
      </c>
      <c r="B121" s="6" t="str">
        <f>"00104886"</f>
        <v>00104886</v>
      </c>
    </row>
    <row r="122" spans="1:2" x14ac:dyDescent="0.25">
      <c r="A122" s="6">
        <v>119</v>
      </c>
      <c r="B122" s="6" t="str">
        <f>"00107031"</f>
        <v>00107031</v>
      </c>
    </row>
    <row r="123" spans="1:2" x14ac:dyDescent="0.25">
      <c r="A123" s="6">
        <v>120</v>
      </c>
      <c r="B123" s="6" t="str">
        <f>"00107133"</f>
        <v>00107133</v>
      </c>
    </row>
    <row r="124" spans="1:2" x14ac:dyDescent="0.25">
      <c r="A124" s="6">
        <v>121</v>
      </c>
      <c r="B124" s="6" t="str">
        <f>"00107999"</f>
        <v>00107999</v>
      </c>
    </row>
    <row r="125" spans="1:2" x14ac:dyDescent="0.25">
      <c r="A125" s="6">
        <v>122</v>
      </c>
      <c r="B125" s="6" t="str">
        <f>"00108328"</f>
        <v>00108328</v>
      </c>
    </row>
    <row r="126" spans="1:2" x14ac:dyDescent="0.25">
      <c r="A126" s="6">
        <v>123</v>
      </c>
      <c r="B126" s="6" t="str">
        <f>"00108732"</f>
        <v>00108732</v>
      </c>
    </row>
    <row r="127" spans="1:2" x14ac:dyDescent="0.25">
      <c r="A127" s="6">
        <v>124</v>
      </c>
      <c r="B127" s="6" t="str">
        <f>"00109646"</f>
        <v>00109646</v>
      </c>
    </row>
    <row r="128" spans="1:2" x14ac:dyDescent="0.25">
      <c r="A128" s="6">
        <v>125</v>
      </c>
      <c r="B128" s="6" t="str">
        <f>"00109970"</f>
        <v>00109970</v>
      </c>
    </row>
    <row r="129" spans="1:2" x14ac:dyDescent="0.25">
      <c r="A129" s="6">
        <v>126</v>
      </c>
      <c r="B129" s="6" t="str">
        <f>"00112083"</f>
        <v>00112083</v>
      </c>
    </row>
    <row r="130" spans="1:2" x14ac:dyDescent="0.25">
      <c r="A130" s="6">
        <v>127</v>
      </c>
      <c r="B130" s="6" t="str">
        <f>"00112711"</f>
        <v>00112711</v>
      </c>
    </row>
    <row r="131" spans="1:2" x14ac:dyDescent="0.25">
      <c r="A131" s="6">
        <v>128</v>
      </c>
      <c r="B131" s="6" t="str">
        <f>"00112820"</f>
        <v>00112820</v>
      </c>
    </row>
    <row r="132" spans="1:2" x14ac:dyDescent="0.25">
      <c r="A132" s="6">
        <v>129</v>
      </c>
      <c r="B132" s="6" t="str">
        <f>"00113254"</f>
        <v>00113254</v>
      </c>
    </row>
    <row r="133" spans="1:2" x14ac:dyDescent="0.25">
      <c r="A133" s="6">
        <v>130</v>
      </c>
      <c r="B133" s="6" t="str">
        <f>"00113932"</f>
        <v>00113932</v>
      </c>
    </row>
    <row r="134" spans="1:2" x14ac:dyDescent="0.25">
      <c r="A134" s="6">
        <v>131</v>
      </c>
      <c r="B134" s="6" t="str">
        <f>"00114489"</f>
        <v>00114489</v>
      </c>
    </row>
    <row r="135" spans="1:2" x14ac:dyDescent="0.25">
      <c r="A135" s="6">
        <v>132</v>
      </c>
      <c r="B135" s="6" t="str">
        <f>"00115110"</f>
        <v>00115110</v>
      </c>
    </row>
    <row r="136" spans="1:2" x14ac:dyDescent="0.25">
      <c r="A136" s="6">
        <v>133</v>
      </c>
      <c r="B136" s="6" t="str">
        <f>"00115538"</f>
        <v>00115538</v>
      </c>
    </row>
    <row r="137" spans="1:2" x14ac:dyDescent="0.25">
      <c r="A137" s="6">
        <v>134</v>
      </c>
      <c r="B137" s="6" t="str">
        <f>"00115566"</f>
        <v>00115566</v>
      </c>
    </row>
    <row r="138" spans="1:2" x14ac:dyDescent="0.25">
      <c r="A138" s="6">
        <v>135</v>
      </c>
      <c r="B138" s="6" t="str">
        <f>"00115844"</f>
        <v>00115844</v>
      </c>
    </row>
    <row r="139" spans="1:2" x14ac:dyDescent="0.25">
      <c r="A139" s="6">
        <v>136</v>
      </c>
      <c r="B139" s="6" t="str">
        <f>"00118098"</f>
        <v>00118098</v>
      </c>
    </row>
    <row r="140" spans="1:2" x14ac:dyDescent="0.25">
      <c r="A140" s="6">
        <v>137</v>
      </c>
      <c r="B140" s="6" t="str">
        <f>"00118651"</f>
        <v>00118651</v>
      </c>
    </row>
    <row r="141" spans="1:2" x14ac:dyDescent="0.25">
      <c r="A141" s="6">
        <v>138</v>
      </c>
      <c r="B141" s="6" t="str">
        <f>"00119234"</f>
        <v>00119234</v>
      </c>
    </row>
    <row r="142" spans="1:2" x14ac:dyDescent="0.25">
      <c r="A142" s="6">
        <v>139</v>
      </c>
      <c r="B142" s="6" t="str">
        <f>"00119360"</f>
        <v>00119360</v>
      </c>
    </row>
    <row r="143" spans="1:2" x14ac:dyDescent="0.25">
      <c r="A143" s="6">
        <v>140</v>
      </c>
      <c r="B143" s="6" t="str">
        <f>"00119685"</f>
        <v>00119685</v>
      </c>
    </row>
    <row r="144" spans="1:2" x14ac:dyDescent="0.25">
      <c r="A144" s="6">
        <v>141</v>
      </c>
      <c r="B144" s="6" t="str">
        <f>"00119880"</f>
        <v>00119880</v>
      </c>
    </row>
    <row r="145" spans="1:2" x14ac:dyDescent="0.25">
      <c r="A145" s="6">
        <v>142</v>
      </c>
      <c r="B145" s="6" t="str">
        <f>"00120205"</f>
        <v>00120205</v>
      </c>
    </row>
    <row r="146" spans="1:2" x14ac:dyDescent="0.25">
      <c r="A146" s="6">
        <v>143</v>
      </c>
      <c r="B146" s="6" t="str">
        <f>"00120646"</f>
        <v>00120646</v>
      </c>
    </row>
    <row r="147" spans="1:2" x14ac:dyDescent="0.25">
      <c r="A147" s="6">
        <v>144</v>
      </c>
      <c r="B147" s="6" t="str">
        <f>"00120971"</f>
        <v>00120971</v>
      </c>
    </row>
    <row r="148" spans="1:2" x14ac:dyDescent="0.25">
      <c r="A148" s="6">
        <v>145</v>
      </c>
      <c r="B148" s="6" t="str">
        <f>"00121399"</f>
        <v>00121399</v>
      </c>
    </row>
    <row r="149" spans="1:2" x14ac:dyDescent="0.25">
      <c r="A149" s="6">
        <v>146</v>
      </c>
      <c r="B149" s="6" t="str">
        <f>"00121819"</f>
        <v>00121819</v>
      </c>
    </row>
    <row r="150" spans="1:2" x14ac:dyDescent="0.25">
      <c r="A150" s="6">
        <v>147</v>
      </c>
      <c r="B150" s="6" t="str">
        <f>"00122369"</f>
        <v>00122369</v>
      </c>
    </row>
    <row r="151" spans="1:2" x14ac:dyDescent="0.25">
      <c r="A151" s="6">
        <v>148</v>
      </c>
      <c r="B151" s="6" t="str">
        <f>"00123211"</f>
        <v>00123211</v>
      </c>
    </row>
    <row r="152" spans="1:2" x14ac:dyDescent="0.25">
      <c r="A152" s="6">
        <v>149</v>
      </c>
      <c r="B152" s="6" t="str">
        <f>"00123314"</f>
        <v>00123314</v>
      </c>
    </row>
    <row r="153" spans="1:2" x14ac:dyDescent="0.25">
      <c r="A153" s="6">
        <v>150</v>
      </c>
      <c r="B153" s="6" t="str">
        <f>"00124341"</f>
        <v>00124341</v>
      </c>
    </row>
    <row r="154" spans="1:2" x14ac:dyDescent="0.25">
      <c r="A154" s="6">
        <v>151</v>
      </c>
      <c r="B154" s="6" t="str">
        <f>"00124757"</f>
        <v>00124757</v>
      </c>
    </row>
    <row r="155" spans="1:2" x14ac:dyDescent="0.25">
      <c r="A155" s="6">
        <v>152</v>
      </c>
      <c r="B155" s="6" t="str">
        <f>"00124877"</f>
        <v>00124877</v>
      </c>
    </row>
    <row r="156" spans="1:2" x14ac:dyDescent="0.25">
      <c r="A156" s="6">
        <v>153</v>
      </c>
      <c r="B156" s="6" t="str">
        <f>"00125517"</f>
        <v>00125517</v>
      </c>
    </row>
    <row r="157" spans="1:2" x14ac:dyDescent="0.25">
      <c r="A157" s="6">
        <v>154</v>
      </c>
      <c r="B157" s="6" t="str">
        <f>"00125919"</f>
        <v>00125919</v>
      </c>
    </row>
    <row r="158" spans="1:2" x14ac:dyDescent="0.25">
      <c r="A158" s="6">
        <v>155</v>
      </c>
      <c r="B158" s="6" t="str">
        <f>"00127369"</f>
        <v>00127369</v>
      </c>
    </row>
    <row r="159" spans="1:2" x14ac:dyDescent="0.25">
      <c r="A159" s="6">
        <v>156</v>
      </c>
      <c r="B159" s="6" t="str">
        <f>"00128139"</f>
        <v>00128139</v>
      </c>
    </row>
    <row r="160" spans="1:2" x14ac:dyDescent="0.25">
      <c r="A160" s="6">
        <v>157</v>
      </c>
      <c r="B160" s="6" t="str">
        <f>"00128272"</f>
        <v>00128272</v>
      </c>
    </row>
    <row r="161" spans="1:2" x14ac:dyDescent="0.25">
      <c r="A161" s="6">
        <v>158</v>
      </c>
      <c r="B161" s="6" t="str">
        <f>"00128430"</f>
        <v>00128430</v>
      </c>
    </row>
    <row r="162" spans="1:2" x14ac:dyDescent="0.25">
      <c r="A162" s="6">
        <v>159</v>
      </c>
      <c r="B162" s="6" t="str">
        <f>"00128537"</f>
        <v>00128537</v>
      </c>
    </row>
    <row r="163" spans="1:2" x14ac:dyDescent="0.25">
      <c r="A163" s="6">
        <v>160</v>
      </c>
      <c r="B163" s="6" t="str">
        <f>"00128796"</f>
        <v>00128796</v>
      </c>
    </row>
    <row r="164" spans="1:2" x14ac:dyDescent="0.25">
      <c r="A164" s="6">
        <v>161</v>
      </c>
      <c r="B164" s="6" t="str">
        <f>"00128943"</f>
        <v>00128943</v>
      </c>
    </row>
    <row r="165" spans="1:2" x14ac:dyDescent="0.25">
      <c r="A165" s="6">
        <v>162</v>
      </c>
      <c r="B165" s="6" t="str">
        <f>"00130173"</f>
        <v>00130173</v>
      </c>
    </row>
    <row r="166" spans="1:2" x14ac:dyDescent="0.25">
      <c r="A166" s="6">
        <v>163</v>
      </c>
      <c r="B166" s="6" t="str">
        <f>"00130187"</f>
        <v>00130187</v>
      </c>
    </row>
    <row r="167" spans="1:2" x14ac:dyDescent="0.25">
      <c r="A167" s="6">
        <v>164</v>
      </c>
      <c r="B167" s="6" t="str">
        <f>"00130218"</f>
        <v>00130218</v>
      </c>
    </row>
    <row r="168" spans="1:2" x14ac:dyDescent="0.25">
      <c r="A168" s="6">
        <v>165</v>
      </c>
      <c r="B168" s="6" t="str">
        <f>"00130604"</f>
        <v>00130604</v>
      </c>
    </row>
    <row r="169" spans="1:2" x14ac:dyDescent="0.25">
      <c r="A169" s="6">
        <v>166</v>
      </c>
      <c r="B169" s="6" t="str">
        <f>"00132715"</f>
        <v>00132715</v>
      </c>
    </row>
    <row r="170" spans="1:2" x14ac:dyDescent="0.25">
      <c r="A170" s="6">
        <v>167</v>
      </c>
      <c r="B170" s="6" t="str">
        <f>"00133058"</f>
        <v>00133058</v>
      </c>
    </row>
    <row r="171" spans="1:2" x14ac:dyDescent="0.25">
      <c r="A171" s="6">
        <v>168</v>
      </c>
      <c r="B171" s="6" t="str">
        <f>"00135567"</f>
        <v>00135567</v>
      </c>
    </row>
    <row r="172" spans="1:2" x14ac:dyDescent="0.25">
      <c r="A172" s="6">
        <v>169</v>
      </c>
      <c r="B172" s="6" t="str">
        <f>"00137066"</f>
        <v>00137066</v>
      </c>
    </row>
    <row r="173" spans="1:2" x14ac:dyDescent="0.25">
      <c r="A173" s="6">
        <v>170</v>
      </c>
      <c r="B173" s="6" t="str">
        <f>"00137667"</f>
        <v>00137667</v>
      </c>
    </row>
    <row r="174" spans="1:2" x14ac:dyDescent="0.25">
      <c r="A174" s="6">
        <v>171</v>
      </c>
      <c r="B174" s="6" t="str">
        <f>"00137852"</f>
        <v>00137852</v>
      </c>
    </row>
    <row r="175" spans="1:2" x14ac:dyDescent="0.25">
      <c r="A175" s="6">
        <v>172</v>
      </c>
      <c r="B175" s="6" t="str">
        <f>"00138246"</f>
        <v>00138246</v>
      </c>
    </row>
    <row r="176" spans="1:2" x14ac:dyDescent="0.25">
      <c r="A176" s="6">
        <v>173</v>
      </c>
      <c r="B176" s="6" t="str">
        <f>"00138418"</f>
        <v>00138418</v>
      </c>
    </row>
    <row r="177" spans="1:2" x14ac:dyDescent="0.25">
      <c r="A177" s="6">
        <v>174</v>
      </c>
      <c r="B177" s="6" t="str">
        <f>"00139360"</f>
        <v>00139360</v>
      </c>
    </row>
    <row r="178" spans="1:2" x14ac:dyDescent="0.25">
      <c r="A178" s="6">
        <v>175</v>
      </c>
      <c r="B178" s="6" t="str">
        <f>"00139370"</f>
        <v>00139370</v>
      </c>
    </row>
    <row r="179" spans="1:2" x14ac:dyDescent="0.25">
      <c r="A179" s="6">
        <v>176</v>
      </c>
      <c r="B179" s="6" t="str">
        <f>"00139937"</f>
        <v>00139937</v>
      </c>
    </row>
    <row r="180" spans="1:2" x14ac:dyDescent="0.25">
      <c r="A180" s="6">
        <v>177</v>
      </c>
      <c r="B180" s="6" t="str">
        <f>"00140203"</f>
        <v>00140203</v>
      </c>
    </row>
    <row r="181" spans="1:2" x14ac:dyDescent="0.25">
      <c r="A181" s="6">
        <v>178</v>
      </c>
      <c r="B181" s="6" t="str">
        <f>"00140489"</f>
        <v>00140489</v>
      </c>
    </row>
    <row r="182" spans="1:2" x14ac:dyDescent="0.25">
      <c r="A182" s="6">
        <v>179</v>
      </c>
      <c r="B182" s="6" t="str">
        <f>"00140602"</f>
        <v>00140602</v>
      </c>
    </row>
    <row r="183" spans="1:2" x14ac:dyDescent="0.25">
      <c r="A183" s="6">
        <v>180</v>
      </c>
      <c r="B183" s="6" t="str">
        <f>"00141330"</f>
        <v>00141330</v>
      </c>
    </row>
    <row r="184" spans="1:2" x14ac:dyDescent="0.25">
      <c r="A184" s="6">
        <v>181</v>
      </c>
      <c r="B184" s="6" t="str">
        <f>"00141841"</f>
        <v>00141841</v>
      </c>
    </row>
    <row r="185" spans="1:2" x14ac:dyDescent="0.25">
      <c r="A185" s="6">
        <v>182</v>
      </c>
      <c r="B185" s="6" t="str">
        <f>"00141985"</f>
        <v>00141985</v>
      </c>
    </row>
    <row r="186" spans="1:2" x14ac:dyDescent="0.25">
      <c r="A186" s="6">
        <v>183</v>
      </c>
      <c r="B186" s="6" t="str">
        <f>"00142148"</f>
        <v>00142148</v>
      </c>
    </row>
    <row r="187" spans="1:2" x14ac:dyDescent="0.25">
      <c r="A187" s="6">
        <v>184</v>
      </c>
      <c r="B187" s="6" t="str">
        <f>"00142476"</f>
        <v>00142476</v>
      </c>
    </row>
    <row r="188" spans="1:2" x14ac:dyDescent="0.25">
      <c r="A188" s="6">
        <v>185</v>
      </c>
      <c r="B188" s="6" t="str">
        <f>"00142656"</f>
        <v>00142656</v>
      </c>
    </row>
    <row r="189" spans="1:2" x14ac:dyDescent="0.25">
      <c r="A189" s="6">
        <v>186</v>
      </c>
      <c r="B189" s="6" t="str">
        <f>"00142710"</f>
        <v>00142710</v>
      </c>
    </row>
    <row r="190" spans="1:2" x14ac:dyDescent="0.25">
      <c r="A190" s="6">
        <v>187</v>
      </c>
      <c r="B190" s="6" t="str">
        <f>"00143232"</f>
        <v>00143232</v>
      </c>
    </row>
    <row r="191" spans="1:2" x14ac:dyDescent="0.25">
      <c r="A191" s="6">
        <v>188</v>
      </c>
      <c r="B191" s="6" t="str">
        <f>"00144002"</f>
        <v>00144002</v>
      </c>
    </row>
    <row r="192" spans="1:2" x14ac:dyDescent="0.25">
      <c r="A192" s="6">
        <v>189</v>
      </c>
      <c r="B192" s="6" t="str">
        <f>"00144086"</f>
        <v>00144086</v>
      </c>
    </row>
    <row r="193" spans="1:2" x14ac:dyDescent="0.25">
      <c r="A193" s="6">
        <v>190</v>
      </c>
      <c r="B193" s="6" t="str">
        <f>"00144199"</f>
        <v>00144199</v>
      </c>
    </row>
    <row r="194" spans="1:2" x14ac:dyDescent="0.25">
      <c r="A194" s="6">
        <v>191</v>
      </c>
      <c r="B194" s="6" t="str">
        <f>"00144311"</f>
        <v>00144311</v>
      </c>
    </row>
    <row r="195" spans="1:2" x14ac:dyDescent="0.25">
      <c r="A195" s="6">
        <v>192</v>
      </c>
      <c r="B195" s="6" t="str">
        <f>"00144432"</f>
        <v>00144432</v>
      </c>
    </row>
    <row r="196" spans="1:2" x14ac:dyDescent="0.25">
      <c r="A196" s="6">
        <v>193</v>
      </c>
      <c r="B196" s="6" t="str">
        <f>"00144647"</f>
        <v>00144647</v>
      </c>
    </row>
    <row r="197" spans="1:2" x14ac:dyDescent="0.25">
      <c r="A197" s="6">
        <v>194</v>
      </c>
      <c r="B197" s="6" t="str">
        <f>"00144658"</f>
        <v>00144658</v>
      </c>
    </row>
    <row r="198" spans="1:2" x14ac:dyDescent="0.25">
      <c r="A198" s="6">
        <v>195</v>
      </c>
      <c r="B198" s="6" t="str">
        <f>"00144773"</f>
        <v>00144773</v>
      </c>
    </row>
    <row r="199" spans="1:2" x14ac:dyDescent="0.25">
      <c r="A199" s="6">
        <v>196</v>
      </c>
      <c r="B199" s="6" t="str">
        <f>"00144846"</f>
        <v>00144846</v>
      </c>
    </row>
    <row r="200" spans="1:2" x14ac:dyDescent="0.25">
      <c r="A200" s="6">
        <v>197</v>
      </c>
      <c r="B200" s="6" t="str">
        <f>"00144890"</f>
        <v>00144890</v>
      </c>
    </row>
    <row r="201" spans="1:2" x14ac:dyDescent="0.25">
      <c r="A201" s="6">
        <v>198</v>
      </c>
      <c r="B201" s="6" t="str">
        <f>"00145114"</f>
        <v>00145114</v>
      </c>
    </row>
    <row r="202" spans="1:2" x14ac:dyDescent="0.25">
      <c r="A202" s="6">
        <v>199</v>
      </c>
      <c r="B202" s="6" t="str">
        <f>"00145120"</f>
        <v>00145120</v>
      </c>
    </row>
    <row r="203" spans="1:2" x14ac:dyDescent="0.25">
      <c r="A203" s="6">
        <v>200</v>
      </c>
      <c r="B203" s="6" t="str">
        <f>"00145575"</f>
        <v>00145575</v>
      </c>
    </row>
    <row r="204" spans="1:2" x14ac:dyDescent="0.25">
      <c r="A204" s="6">
        <v>201</v>
      </c>
      <c r="B204" s="6" t="str">
        <f>"00145722"</f>
        <v>00145722</v>
      </c>
    </row>
    <row r="205" spans="1:2" x14ac:dyDescent="0.25">
      <c r="A205" s="6">
        <v>202</v>
      </c>
      <c r="B205" s="6" t="str">
        <f>"00146404"</f>
        <v>00146404</v>
      </c>
    </row>
    <row r="206" spans="1:2" x14ac:dyDescent="0.25">
      <c r="A206" s="6">
        <v>203</v>
      </c>
      <c r="B206" s="6" t="str">
        <f>"00146779"</f>
        <v>00146779</v>
      </c>
    </row>
    <row r="207" spans="1:2" x14ac:dyDescent="0.25">
      <c r="A207" s="6">
        <v>204</v>
      </c>
      <c r="B207" s="6" t="str">
        <f>"00146957"</f>
        <v>00146957</v>
      </c>
    </row>
    <row r="208" spans="1:2" x14ac:dyDescent="0.25">
      <c r="A208" s="6">
        <v>205</v>
      </c>
      <c r="B208" s="6" t="str">
        <f>"00146975"</f>
        <v>00146975</v>
      </c>
    </row>
    <row r="209" spans="1:2" x14ac:dyDescent="0.25">
      <c r="A209" s="6">
        <v>206</v>
      </c>
      <c r="B209" s="6" t="str">
        <f>"00147117"</f>
        <v>00147117</v>
      </c>
    </row>
    <row r="210" spans="1:2" x14ac:dyDescent="0.25">
      <c r="A210" s="6">
        <v>207</v>
      </c>
      <c r="B210" s="6" t="str">
        <f>"00147369"</f>
        <v>00147369</v>
      </c>
    </row>
    <row r="211" spans="1:2" x14ac:dyDescent="0.25">
      <c r="A211" s="6">
        <v>208</v>
      </c>
      <c r="B211" s="6" t="str">
        <f>"00147378"</f>
        <v>00147378</v>
      </c>
    </row>
    <row r="212" spans="1:2" x14ac:dyDescent="0.25">
      <c r="A212" s="6">
        <v>209</v>
      </c>
      <c r="B212" s="6" t="str">
        <f>"00147475"</f>
        <v>00147475</v>
      </c>
    </row>
    <row r="213" spans="1:2" x14ac:dyDescent="0.25">
      <c r="A213" s="6">
        <v>210</v>
      </c>
      <c r="B213" s="6" t="str">
        <f>"00147729"</f>
        <v>00147729</v>
      </c>
    </row>
    <row r="214" spans="1:2" x14ac:dyDescent="0.25">
      <c r="A214" s="6">
        <v>211</v>
      </c>
      <c r="B214" s="6" t="str">
        <f>"00148430"</f>
        <v>00148430</v>
      </c>
    </row>
    <row r="215" spans="1:2" x14ac:dyDescent="0.25">
      <c r="A215" s="6">
        <v>212</v>
      </c>
      <c r="B215" s="6" t="str">
        <f>"00148539"</f>
        <v>00148539</v>
      </c>
    </row>
    <row r="216" spans="1:2" x14ac:dyDescent="0.25">
      <c r="A216" s="6">
        <v>213</v>
      </c>
      <c r="B216" s="6" t="str">
        <f>"00148782"</f>
        <v>00148782</v>
      </c>
    </row>
    <row r="217" spans="1:2" x14ac:dyDescent="0.25">
      <c r="A217" s="6">
        <v>214</v>
      </c>
      <c r="B217" s="6" t="str">
        <f>"00148848"</f>
        <v>00148848</v>
      </c>
    </row>
    <row r="218" spans="1:2" x14ac:dyDescent="0.25">
      <c r="A218" s="6">
        <v>215</v>
      </c>
      <c r="B218" s="6" t="str">
        <f>"00148986"</f>
        <v>00148986</v>
      </c>
    </row>
    <row r="219" spans="1:2" x14ac:dyDescent="0.25">
      <c r="A219" s="6">
        <v>216</v>
      </c>
      <c r="B219" s="6" t="str">
        <f>"00149196"</f>
        <v>00149196</v>
      </c>
    </row>
    <row r="220" spans="1:2" x14ac:dyDescent="0.25">
      <c r="A220" s="6">
        <v>217</v>
      </c>
      <c r="B220" s="6" t="str">
        <f>"00149333"</f>
        <v>00149333</v>
      </c>
    </row>
    <row r="221" spans="1:2" x14ac:dyDescent="0.25">
      <c r="A221" s="6">
        <v>218</v>
      </c>
      <c r="B221" s="6" t="str">
        <f>"00149344"</f>
        <v>00149344</v>
      </c>
    </row>
    <row r="222" spans="1:2" x14ac:dyDescent="0.25">
      <c r="A222" s="6">
        <v>219</v>
      </c>
      <c r="B222" s="6" t="str">
        <f>"00150060"</f>
        <v>00150060</v>
      </c>
    </row>
    <row r="223" spans="1:2" x14ac:dyDescent="0.25">
      <c r="A223" s="6">
        <v>220</v>
      </c>
      <c r="B223" s="6" t="str">
        <f>"00150295"</f>
        <v>00150295</v>
      </c>
    </row>
    <row r="224" spans="1:2" x14ac:dyDescent="0.25">
      <c r="A224" s="6">
        <v>221</v>
      </c>
      <c r="B224" s="6" t="str">
        <f>"00150371"</f>
        <v>00150371</v>
      </c>
    </row>
    <row r="225" spans="1:2" x14ac:dyDescent="0.25">
      <c r="A225" s="6">
        <v>222</v>
      </c>
      <c r="B225" s="6" t="str">
        <f>"00150574"</f>
        <v>00150574</v>
      </c>
    </row>
    <row r="226" spans="1:2" x14ac:dyDescent="0.25">
      <c r="A226" s="6">
        <v>223</v>
      </c>
      <c r="B226" s="6" t="str">
        <f>"00150815"</f>
        <v>00150815</v>
      </c>
    </row>
    <row r="227" spans="1:2" x14ac:dyDescent="0.25">
      <c r="A227" s="6">
        <v>224</v>
      </c>
      <c r="B227" s="6" t="str">
        <f>"00151204"</f>
        <v>00151204</v>
      </c>
    </row>
    <row r="228" spans="1:2" x14ac:dyDescent="0.25">
      <c r="A228" s="6">
        <v>225</v>
      </c>
      <c r="B228" s="6" t="str">
        <f>"00151346"</f>
        <v>00151346</v>
      </c>
    </row>
    <row r="229" spans="1:2" x14ac:dyDescent="0.25">
      <c r="A229" s="6">
        <v>226</v>
      </c>
      <c r="B229" s="6" t="str">
        <f>"00151358"</f>
        <v>00151358</v>
      </c>
    </row>
    <row r="230" spans="1:2" x14ac:dyDescent="0.25">
      <c r="A230" s="6">
        <v>227</v>
      </c>
      <c r="B230" s="6" t="str">
        <f>"00151384"</f>
        <v>00151384</v>
      </c>
    </row>
    <row r="231" spans="1:2" x14ac:dyDescent="0.25">
      <c r="A231" s="6">
        <v>228</v>
      </c>
      <c r="B231" s="6" t="str">
        <f>"00151429"</f>
        <v>00151429</v>
      </c>
    </row>
    <row r="232" spans="1:2" x14ac:dyDescent="0.25">
      <c r="A232" s="6">
        <v>229</v>
      </c>
      <c r="B232" s="6" t="str">
        <f>"00151467"</f>
        <v>00151467</v>
      </c>
    </row>
    <row r="233" spans="1:2" x14ac:dyDescent="0.25">
      <c r="A233" s="6">
        <v>230</v>
      </c>
      <c r="B233" s="6" t="str">
        <f>"00151764"</f>
        <v>00151764</v>
      </c>
    </row>
    <row r="234" spans="1:2" x14ac:dyDescent="0.25">
      <c r="A234" s="6">
        <v>231</v>
      </c>
      <c r="B234" s="6" t="str">
        <f>"00151858"</f>
        <v>00151858</v>
      </c>
    </row>
    <row r="235" spans="1:2" x14ac:dyDescent="0.25">
      <c r="A235" s="6">
        <v>232</v>
      </c>
      <c r="B235" s="6" t="str">
        <f>"00151885"</f>
        <v>00151885</v>
      </c>
    </row>
    <row r="236" spans="1:2" x14ac:dyDescent="0.25">
      <c r="A236" s="6">
        <v>233</v>
      </c>
      <c r="B236" s="6" t="str">
        <f>"00152251"</f>
        <v>00152251</v>
      </c>
    </row>
    <row r="237" spans="1:2" x14ac:dyDescent="0.25">
      <c r="A237" s="6">
        <v>234</v>
      </c>
      <c r="B237" s="6" t="str">
        <f>"00152429"</f>
        <v>00152429</v>
      </c>
    </row>
    <row r="238" spans="1:2" x14ac:dyDescent="0.25">
      <c r="A238" s="6">
        <v>235</v>
      </c>
      <c r="B238" s="6" t="str">
        <f>"00152744"</f>
        <v>00152744</v>
      </c>
    </row>
    <row r="239" spans="1:2" x14ac:dyDescent="0.25">
      <c r="A239" s="6">
        <v>236</v>
      </c>
      <c r="B239" s="6" t="str">
        <f>"00152883"</f>
        <v>00152883</v>
      </c>
    </row>
    <row r="240" spans="1:2" x14ac:dyDescent="0.25">
      <c r="A240" s="6">
        <v>237</v>
      </c>
      <c r="B240" s="6" t="str">
        <f>"00153077"</f>
        <v>00153077</v>
      </c>
    </row>
    <row r="241" spans="1:2" x14ac:dyDescent="0.25">
      <c r="A241" s="6">
        <v>238</v>
      </c>
      <c r="B241" s="6" t="str">
        <f>"00153806"</f>
        <v>00153806</v>
      </c>
    </row>
    <row r="242" spans="1:2" x14ac:dyDescent="0.25">
      <c r="A242" s="6">
        <v>239</v>
      </c>
      <c r="B242" s="6" t="str">
        <f>"00153870"</f>
        <v>00153870</v>
      </c>
    </row>
    <row r="243" spans="1:2" x14ac:dyDescent="0.25">
      <c r="A243" s="6">
        <v>240</v>
      </c>
      <c r="B243" s="6" t="str">
        <f>"00154067"</f>
        <v>00154067</v>
      </c>
    </row>
    <row r="244" spans="1:2" x14ac:dyDescent="0.25">
      <c r="A244" s="6">
        <v>241</v>
      </c>
      <c r="B244" s="6" t="str">
        <f>"00154673"</f>
        <v>00154673</v>
      </c>
    </row>
    <row r="245" spans="1:2" x14ac:dyDescent="0.25">
      <c r="A245" s="6">
        <v>242</v>
      </c>
      <c r="B245" s="6" t="str">
        <f>"00154748"</f>
        <v>00154748</v>
      </c>
    </row>
    <row r="246" spans="1:2" x14ac:dyDescent="0.25">
      <c r="A246" s="6">
        <v>243</v>
      </c>
      <c r="B246" s="6" t="str">
        <f>"00154961"</f>
        <v>00154961</v>
      </c>
    </row>
    <row r="247" spans="1:2" x14ac:dyDescent="0.25">
      <c r="A247" s="6">
        <v>244</v>
      </c>
      <c r="B247" s="6" t="str">
        <f>"00155161"</f>
        <v>00155161</v>
      </c>
    </row>
    <row r="248" spans="1:2" x14ac:dyDescent="0.25">
      <c r="A248" s="6">
        <v>245</v>
      </c>
      <c r="B248" s="6" t="str">
        <f>"00155668"</f>
        <v>00155668</v>
      </c>
    </row>
    <row r="249" spans="1:2" x14ac:dyDescent="0.25">
      <c r="A249" s="6">
        <v>246</v>
      </c>
      <c r="B249" s="6" t="str">
        <f>"00155714"</f>
        <v>00155714</v>
      </c>
    </row>
    <row r="250" spans="1:2" x14ac:dyDescent="0.25">
      <c r="A250" s="6">
        <v>247</v>
      </c>
      <c r="B250" s="6" t="str">
        <f>"00155727"</f>
        <v>00155727</v>
      </c>
    </row>
    <row r="251" spans="1:2" x14ac:dyDescent="0.25">
      <c r="A251" s="6">
        <v>248</v>
      </c>
      <c r="B251" s="6" t="str">
        <f>"00155860"</f>
        <v>00155860</v>
      </c>
    </row>
    <row r="252" spans="1:2" x14ac:dyDescent="0.25">
      <c r="A252" s="6">
        <v>249</v>
      </c>
      <c r="B252" s="6" t="str">
        <f>"00156061"</f>
        <v>00156061</v>
      </c>
    </row>
    <row r="253" spans="1:2" x14ac:dyDescent="0.25">
      <c r="A253" s="6">
        <v>250</v>
      </c>
      <c r="B253" s="6" t="str">
        <f>"00156084"</f>
        <v>00156084</v>
      </c>
    </row>
    <row r="254" spans="1:2" x14ac:dyDescent="0.25">
      <c r="A254" s="6">
        <v>251</v>
      </c>
      <c r="B254" s="6" t="str">
        <f>"00156109"</f>
        <v>00156109</v>
      </c>
    </row>
    <row r="255" spans="1:2" x14ac:dyDescent="0.25">
      <c r="A255" s="6">
        <v>252</v>
      </c>
      <c r="B255" s="6" t="str">
        <f>"00156658"</f>
        <v>00156658</v>
      </c>
    </row>
    <row r="256" spans="1:2" x14ac:dyDescent="0.25">
      <c r="A256" s="6">
        <v>253</v>
      </c>
      <c r="B256" s="6" t="str">
        <f>"00156883"</f>
        <v>00156883</v>
      </c>
    </row>
    <row r="257" spans="1:2" x14ac:dyDescent="0.25">
      <c r="A257" s="6">
        <v>254</v>
      </c>
      <c r="B257" s="6" t="str">
        <f>"00156900"</f>
        <v>00156900</v>
      </c>
    </row>
    <row r="258" spans="1:2" x14ac:dyDescent="0.25">
      <c r="A258" s="6">
        <v>255</v>
      </c>
      <c r="B258" s="6" t="str">
        <f>"00157208"</f>
        <v>00157208</v>
      </c>
    </row>
    <row r="259" spans="1:2" x14ac:dyDescent="0.25">
      <c r="A259" s="6">
        <v>256</v>
      </c>
      <c r="B259" s="6" t="str">
        <f>"00157324"</f>
        <v>00157324</v>
      </c>
    </row>
    <row r="260" spans="1:2" x14ac:dyDescent="0.25">
      <c r="A260" s="6">
        <v>257</v>
      </c>
      <c r="B260" s="6" t="str">
        <f>"00157791"</f>
        <v>00157791</v>
      </c>
    </row>
    <row r="261" spans="1:2" x14ac:dyDescent="0.25">
      <c r="A261" s="6">
        <v>258</v>
      </c>
      <c r="B261" s="6" t="str">
        <f>"00157808"</f>
        <v>00157808</v>
      </c>
    </row>
    <row r="262" spans="1:2" x14ac:dyDescent="0.25">
      <c r="A262" s="6">
        <v>259</v>
      </c>
      <c r="B262" s="6" t="str">
        <f>"00157955"</f>
        <v>00157955</v>
      </c>
    </row>
    <row r="263" spans="1:2" x14ac:dyDescent="0.25">
      <c r="A263" s="6">
        <v>260</v>
      </c>
      <c r="B263" s="6" t="str">
        <f>"00158091"</f>
        <v>00158091</v>
      </c>
    </row>
    <row r="264" spans="1:2" x14ac:dyDescent="0.25">
      <c r="A264" s="6">
        <v>261</v>
      </c>
      <c r="B264" s="6" t="str">
        <f>"00158368"</f>
        <v>00158368</v>
      </c>
    </row>
    <row r="265" spans="1:2" x14ac:dyDescent="0.25">
      <c r="A265" s="6">
        <v>262</v>
      </c>
      <c r="B265" s="6" t="str">
        <f>"00158690"</f>
        <v>00158690</v>
      </c>
    </row>
    <row r="266" spans="1:2" x14ac:dyDescent="0.25">
      <c r="A266" s="6">
        <v>263</v>
      </c>
      <c r="B266" s="6" t="str">
        <f>"00158696"</f>
        <v>00158696</v>
      </c>
    </row>
    <row r="267" spans="1:2" x14ac:dyDescent="0.25">
      <c r="A267" s="6">
        <v>264</v>
      </c>
      <c r="B267" s="6" t="str">
        <f>"00158764"</f>
        <v>00158764</v>
      </c>
    </row>
    <row r="268" spans="1:2" x14ac:dyDescent="0.25">
      <c r="A268" s="6">
        <v>265</v>
      </c>
      <c r="B268" s="6" t="str">
        <f>"00158897"</f>
        <v>00158897</v>
      </c>
    </row>
    <row r="269" spans="1:2" x14ac:dyDescent="0.25">
      <c r="A269" s="6">
        <v>266</v>
      </c>
      <c r="B269" s="6" t="str">
        <f>"00159000"</f>
        <v>00159000</v>
      </c>
    </row>
    <row r="270" spans="1:2" x14ac:dyDescent="0.25">
      <c r="A270" s="6">
        <v>267</v>
      </c>
      <c r="B270" s="6" t="str">
        <f>"00159062"</f>
        <v>00159062</v>
      </c>
    </row>
    <row r="271" spans="1:2" x14ac:dyDescent="0.25">
      <c r="A271" s="6">
        <v>268</v>
      </c>
      <c r="B271" s="6" t="str">
        <f>"00159341"</f>
        <v>00159341</v>
      </c>
    </row>
    <row r="272" spans="1:2" x14ac:dyDescent="0.25">
      <c r="A272" s="6">
        <v>269</v>
      </c>
      <c r="B272" s="6" t="str">
        <f>"00159790"</f>
        <v>00159790</v>
      </c>
    </row>
    <row r="273" spans="1:2" x14ac:dyDescent="0.25">
      <c r="A273" s="6">
        <v>270</v>
      </c>
      <c r="B273" s="6" t="str">
        <f>"00159839"</f>
        <v>00159839</v>
      </c>
    </row>
    <row r="274" spans="1:2" x14ac:dyDescent="0.25">
      <c r="A274" s="6">
        <v>271</v>
      </c>
      <c r="B274" s="6" t="str">
        <f>"00159968"</f>
        <v>00159968</v>
      </c>
    </row>
    <row r="275" spans="1:2" x14ac:dyDescent="0.25">
      <c r="A275" s="6">
        <v>272</v>
      </c>
      <c r="B275" s="6" t="str">
        <f>"00160079"</f>
        <v>00160079</v>
      </c>
    </row>
    <row r="276" spans="1:2" x14ac:dyDescent="0.25">
      <c r="A276" s="6">
        <v>273</v>
      </c>
      <c r="B276" s="6" t="str">
        <f>"00160623"</f>
        <v>00160623</v>
      </c>
    </row>
    <row r="277" spans="1:2" x14ac:dyDescent="0.25">
      <c r="A277" s="6">
        <v>274</v>
      </c>
      <c r="B277" s="6" t="str">
        <f>"00160676"</f>
        <v>00160676</v>
      </c>
    </row>
    <row r="278" spans="1:2" x14ac:dyDescent="0.25">
      <c r="A278" s="6">
        <v>275</v>
      </c>
      <c r="B278" s="6" t="str">
        <f>"00161081"</f>
        <v>00161081</v>
      </c>
    </row>
    <row r="279" spans="1:2" x14ac:dyDescent="0.25">
      <c r="A279" s="6">
        <v>276</v>
      </c>
      <c r="B279" s="6" t="str">
        <f>"00161746"</f>
        <v>00161746</v>
      </c>
    </row>
    <row r="280" spans="1:2" x14ac:dyDescent="0.25">
      <c r="A280" s="6">
        <v>277</v>
      </c>
      <c r="B280" s="6" t="str">
        <f>"00161811"</f>
        <v>00161811</v>
      </c>
    </row>
    <row r="281" spans="1:2" x14ac:dyDescent="0.25">
      <c r="A281" s="6">
        <v>278</v>
      </c>
      <c r="B281" s="6" t="str">
        <f>"00161875"</f>
        <v>00161875</v>
      </c>
    </row>
    <row r="282" spans="1:2" x14ac:dyDescent="0.25">
      <c r="A282" s="6">
        <v>279</v>
      </c>
      <c r="B282" s="6" t="str">
        <f>"00161960"</f>
        <v>00161960</v>
      </c>
    </row>
    <row r="283" spans="1:2" x14ac:dyDescent="0.25">
      <c r="A283" s="6">
        <v>280</v>
      </c>
      <c r="B283" s="6" t="str">
        <f>"00162992"</f>
        <v>00162992</v>
      </c>
    </row>
    <row r="284" spans="1:2" x14ac:dyDescent="0.25">
      <c r="A284" s="6">
        <v>281</v>
      </c>
      <c r="B284" s="6" t="str">
        <f>"00163232"</f>
        <v>00163232</v>
      </c>
    </row>
    <row r="285" spans="1:2" x14ac:dyDescent="0.25">
      <c r="A285" s="6">
        <v>282</v>
      </c>
      <c r="B285" s="6" t="str">
        <f>"00166170"</f>
        <v>00166170</v>
      </c>
    </row>
    <row r="286" spans="1:2" x14ac:dyDescent="0.25">
      <c r="A286" s="6">
        <v>283</v>
      </c>
      <c r="B286" s="6" t="str">
        <f>"00167814"</f>
        <v>00167814</v>
      </c>
    </row>
    <row r="287" spans="1:2" x14ac:dyDescent="0.25">
      <c r="A287" s="6">
        <v>284</v>
      </c>
      <c r="B287" s="6" t="str">
        <f>"00168734"</f>
        <v>00168734</v>
      </c>
    </row>
    <row r="288" spans="1:2" x14ac:dyDescent="0.25">
      <c r="A288" s="6">
        <v>285</v>
      </c>
      <c r="B288" s="6" t="str">
        <f>"00170570"</f>
        <v>00170570</v>
      </c>
    </row>
    <row r="289" spans="1:2" x14ac:dyDescent="0.25">
      <c r="A289" s="6">
        <v>286</v>
      </c>
      <c r="B289" s="6" t="str">
        <f>"00172212"</f>
        <v>00172212</v>
      </c>
    </row>
    <row r="290" spans="1:2" x14ac:dyDescent="0.25">
      <c r="A290" s="6">
        <v>287</v>
      </c>
      <c r="B290" s="6" t="str">
        <f>"00172822"</f>
        <v>00172822</v>
      </c>
    </row>
    <row r="291" spans="1:2" x14ac:dyDescent="0.25">
      <c r="A291" s="6">
        <v>288</v>
      </c>
      <c r="B291" s="6" t="str">
        <f>"00173562"</f>
        <v>00173562</v>
      </c>
    </row>
    <row r="292" spans="1:2" x14ac:dyDescent="0.25">
      <c r="A292" s="6">
        <v>289</v>
      </c>
      <c r="B292" s="6" t="str">
        <f>"00173932"</f>
        <v>00173932</v>
      </c>
    </row>
    <row r="293" spans="1:2" x14ac:dyDescent="0.25">
      <c r="A293" s="6">
        <v>290</v>
      </c>
      <c r="B293" s="6" t="str">
        <f>"00173977"</f>
        <v>00173977</v>
      </c>
    </row>
    <row r="294" spans="1:2" x14ac:dyDescent="0.25">
      <c r="A294" s="6">
        <v>291</v>
      </c>
      <c r="B294" s="6" t="str">
        <f>"00174079"</f>
        <v>00174079</v>
      </c>
    </row>
    <row r="295" spans="1:2" x14ac:dyDescent="0.25">
      <c r="A295" s="6">
        <v>292</v>
      </c>
      <c r="B295" s="6" t="str">
        <f>"00175720"</f>
        <v>00175720</v>
      </c>
    </row>
    <row r="296" spans="1:2" x14ac:dyDescent="0.25">
      <c r="A296" s="6">
        <v>293</v>
      </c>
      <c r="B296" s="6" t="str">
        <f>"00175846"</f>
        <v>00175846</v>
      </c>
    </row>
    <row r="297" spans="1:2" x14ac:dyDescent="0.25">
      <c r="A297" s="6">
        <v>294</v>
      </c>
      <c r="B297" s="6" t="str">
        <f>"00176181"</f>
        <v>00176181</v>
      </c>
    </row>
    <row r="298" spans="1:2" x14ac:dyDescent="0.25">
      <c r="A298" s="6">
        <v>295</v>
      </c>
      <c r="B298" s="6" t="str">
        <f>"00176306"</f>
        <v>00176306</v>
      </c>
    </row>
    <row r="299" spans="1:2" x14ac:dyDescent="0.25">
      <c r="A299" s="6">
        <v>296</v>
      </c>
      <c r="B299" s="6" t="str">
        <f>"00176986"</f>
        <v>00176986</v>
      </c>
    </row>
    <row r="300" spans="1:2" x14ac:dyDescent="0.25">
      <c r="A300" s="6">
        <v>297</v>
      </c>
      <c r="B300" s="6" t="str">
        <f>"00181401"</f>
        <v>00181401</v>
      </c>
    </row>
    <row r="301" spans="1:2" x14ac:dyDescent="0.25">
      <c r="A301" s="6">
        <v>298</v>
      </c>
      <c r="B301" s="6" t="str">
        <f>"00181409"</f>
        <v>00181409</v>
      </c>
    </row>
    <row r="302" spans="1:2" x14ac:dyDescent="0.25">
      <c r="A302" s="6">
        <v>299</v>
      </c>
      <c r="B302" s="6" t="str">
        <f>"00181606"</f>
        <v>00181606</v>
      </c>
    </row>
    <row r="303" spans="1:2" x14ac:dyDescent="0.25">
      <c r="A303" s="6">
        <v>300</v>
      </c>
      <c r="B303" s="6" t="str">
        <f>"00182246"</f>
        <v>00182246</v>
      </c>
    </row>
    <row r="304" spans="1:2" x14ac:dyDescent="0.25">
      <c r="A304" s="6">
        <v>301</v>
      </c>
      <c r="B304" s="6" t="str">
        <f>"00182407"</f>
        <v>00182407</v>
      </c>
    </row>
    <row r="305" spans="1:2" x14ac:dyDescent="0.25">
      <c r="A305" s="6">
        <v>302</v>
      </c>
      <c r="B305" s="6" t="str">
        <f>"00182447"</f>
        <v>00182447</v>
      </c>
    </row>
    <row r="306" spans="1:2" x14ac:dyDescent="0.25">
      <c r="A306" s="6">
        <v>303</v>
      </c>
      <c r="B306" s="6" t="str">
        <f>"00183587"</f>
        <v>00183587</v>
      </c>
    </row>
    <row r="307" spans="1:2" x14ac:dyDescent="0.25">
      <c r="A307" s="6">
        <v>304</v>
      </c>
      <c r="B307" s="6" t="str">
        <f>"00183863"</f>
        <v>00183863</v>
      </c>
    </row>
    <row r="308" spans="1:2" x14ac:dyDescent="0.25">
      <c r="A308" s="6">
        <v>305</v>
      </c>
      <c r="B308" s="6" t="str">
        <f>"00183915"</f>
        <v>00183915</v>
      </c>
    </row>
    <row r="309" spans="1:2" x14ac:dyDescent="0.25">
      <c r="A309" s="6">
        <v>306</v>
      </c>
      <c r="B309" s="6" t="str">
        <f>"00183945"</f>
        <v>00183945</v>
      </c>
    </row>
    <row r="310" spans="1:2" x14ac:dyDescent="0.25">
      <c r="A310" s="6">
        <v>307</v>
      </c>
      <c r="B310" s="6" t="str">
        <f>"00183960"</f>
        <v>00183960</v>
      </c>
    </row>
    <row r="311" spans="1:2" x14ac:dyDescent="0.25">
      <c r="A311" s="6">
        <v>308</v>
      </c>
      <c r="B311" s="6" t="str">
        <f>"00183968"</f>
        <v>00183968</v>
      </c>
    </row>
    <row r="312" spans="1:2" x14ac:dyDescent="0.25">
      <c r="A312" s="6">
        <v>309</v>
      </c>
      <c r="B312" s="6" t="str">
        <f>"00184028"</f>
        <v>00184028</v>
      </c>
    </row>
    <row r="313" spans="1:2" x14ac:dyDescent="0.25">
      <c r="A313" s="6">
        <v>310</v>
      </c>
      <c r="B313" s="6" t="str">
        <f>"00185491"</f>
        <v>00185491</v>
      </c>
    </row>
    <row r="314" spans="1:2" x14ac:dyDescent="0.25">
      <c r="A314" s="6">
        <v>311</v>
      </c>
      <c r="B314" s="6" t="str">
        <f>"00185603"</f>
        <v>00185603</v>
      </c>
    </row>
    <row r="315" spans="1:2" x14ac:dyDescent="0.25">
      <c r="A315" s="6">
        <v>312</v>
      </c>
      <c r="B315" s="6" t="str">
        <f>"00185701"</f>
        <v>00185701</v>
      </c>
    </row>
    <row r="316" spans="1:2" x14ac:dyDescent="0.25">
      <c r="A316" s="6">
        <v>313</v>
      </c>
      <c r="B316" s="6" t="str">
        <f>"00185746"</f>
        <v>00185746</v>
      </c>
    </row>
    <row r="317" spans="1:2" x14ac:dyDescent="0.25">
      <c r="A317" s="6">
        <v>314</v>
      </c>
      <c r="B317" s="6" t="str">
        <f>"00185838"</f>
        <v>00185838</v>
      </c>
    </row>
    <row r="318" spans="1:2" x14ac:dyDescent="0.25">
      <c r="A318" s="6">
        <v>315</v>
      </c>
      <c r="B318" s="6" t="str">
        <f>"00185999"</f>
        <v>00185999</v>
      </c>
    </row>
    <row r="319" spans="1:2" x14ac:dyDescent="0.25">
      <c r="A319" s="6">
        <v>316</v>
      </c>
      <c r="B319" s="6" t="str">
        <f>"00186597"</f>
        <v>00186597</v>
      </c>
    </row>
    <row r="320" spans="1:2" x14ac:dyDescent="0.25">
      <c r="A320" s="6">
        <v>317</v>
      </c>
      <c r="B320" s="6" t="str">
        <f>"00186696"</f>
        <v>00186696</v>
      </c>
    </row>
    <row r="321" spans="1:2" x14ac:dyDescent="0.25">
      <c r="A321" s="6">
        <v>318</v>
      </c>
      <c r="B321" s="6" t="str">
        <f>"00187497"</f>
        <v>00187497</v>
      </c>
    </row>
    <row r="322" spans="1:2" x14ac:dyDescent="0.25">
      <c r="A322" s="6">
        <v>319</v>
      </c>
      <c r="B322" s="6" t="str">
        <f>"00187789"</f>
        <v>00187789</v>
      </c>
    </row>
    <row r="323" spans="1:2" x14ac:dyDescent="0.25">
      <c r="A323" s="6">
        <v>320</v>
      </c>
      <c r="B323" s="6" t="str">
        <f>"00187823"</f>
        <v>00187823</v>
      </c>
    </row>
    <row r="324" spans="1:2" x14ac:dyDescent="0.25">
      <c r="A324" s="6">
        <v>321</v>
      </c>
      <c r="B324" s="6" t="str">
        <f>"00188312"</f>
        <v>00188312</v>
      </c>
    </row>
    <row r="325" spans="1:2" x14ac:dyDescent="0.25">
      <c r="A325" s="6">
        <v>322</v>
      </c>
      <c r="B325" s="6" t="str">
        <f>"00188409"</f>
        <v>00188409</v>
      </c>
    </row>
    <row r="326" spans="1:2" x14ac:dyDescent="0.25">
      <c r="A326" s="6">
        <v>323</v>
      </c>
      <c r="B326" s="6" t="str">
        <f>"00189076"</f>
        <v>00189076</v>
      </c>
    </row>
    <row r="327" spans="1:2" x14ac:dyDescent="0.25">
      <c r="A327" s="6">
        <v>324</v>
      </c>
      <c r="B327" s="6" t="str">
        <f>"00189622"</f>
        <v>00189622</v>
      </c>
    </row>
    <row r="328" spans="1:2" x14ac:dyDescent="0.25">
      <c r="A328" s="6">
        <v>325</v>
      </c>
      <c r="B328" s="6" t="str">
        <f>"00190032"</f>
        <v>00190032</v>
      </c>
    </row>
    <row r="329" spans="1:2" x14ac:dyDescent="0.25">
      <c r="A329" s="6">
        <v>326</v>
      </c>
      <c r="B329" s="6" t="str">
        <f>"00190088"</f>
        <v>00190088</v>
      </c>
    </row>
    <row r="330" spans="1:2" x14ac:dyDescent="0.25">
      <c r="A330" s="6">
        <v>327</v>
      </c>
      <c r="B330" s="6" t="str">
        <f>"00190215"</f>
        <v>00190215</v>
      </c>
    </row>
    <row r="331" spans="1:2" x14ac:dyDescent="0.25">
      <c r="A331" s="6">
        <v>328</v>
      </c>
      <c r="B331" s="6" t="str">
        <f>"00190618"</f>
        <v>00190618</v>
      </c>
    </row>
    <row r="332" spans="1:2" x14ac:dyDescent="0.25">
      <c r="A332" s="6">
        <v>329</v>
      </c>
      <c r="B332" s="6" t="str">
        <f>"00190638"</f>
        <v>00190638</v>
      </c>
    </row>
    <row r="333" spans="1:2" x14ac:dyDescent="0.25">
      <c r="A333" s="6">
        <v>330</v>
      </c>
      <c r="B333" s="6" t="str">
        <f>"00190878"</f>
        <v>00190878</v>
      </c>
    </row>
    <row r="334" spans="1:2" x14ac:dyDescent="0.25">
      <c r="A334" s="6">
        <v>331</v>
      </c>
      <c r="B334" s="6" t="str">
        <f>"00191057"</f>
        <v>00191057</v>
      </c>
    </row>
    <row r="335" spans="1:2" x14ac:dyDescent="0.25">
      <c r="A335" s="6">
        <v>332</v>
      </c>
      <c r="B335" s="6" t="str">
        <f>"00192105"</f>
        <v>00192105</v>
      </c>
    </row>
    <row r="336" spans="1:2" x14ac:dyDescent="0.25">
      <c r="A336" s="6">
        <v>333</v>
      </c>
      <c r="B336" s="6" t="str">
        <f>"00192152"</f>
        <v>00192152</v>
      </c>
    </row>
    <row r="337" spans="1:2" x14ac:dyDescent="0.25">
      <c r="A337" s="6">
        <v>334</v>
      </c>
      <c r="B337" s="6" t="str">
        <f>"00192171"</f>
        <v>00192171</v>
      </c>
    </row>
    <row r="338" spans="1:2" x14ac:dyDescent="0.25">
      <c r="A338" s="6">
        <v>335</v>
      </c>
      <c r="B338" s="6" t="str">
        <f>"00192182"</f>
        <v>00192182</v>
      </c>
    </row>
    <row r="339" spans="1:2" x14ac:dyDescent="0.25">
      <c r="A339" s="6">
        <v>336</v>
      </c>
      <c r="B339" s="6" t="str">
        <f>"00192324"</f>
        <v>00192324</v>
      </c>
    </row>
    <row r="340" spans="1:2" x14ac:dyDescent="0.25">
      <c r="A340" s="6">
        <v>337</v>
      </c>
      <c r="B340" s="6" t="str">
        <f>"00192353"</f>
        <v>00192353</v>
      </c>
    </row>
    <row r="341" spans="1:2" x14ac:dyDescent="0.25">
      <c r="A341" s="6">
        <v>338</v>
      </c>
      <c r="B341" s="6" t="str">
        <f>"00192474"</f>
        <v>00192474</v>
      </c>
    </row>
    <row r="342" spans="1:2" x14ac:dyDescent="0.25">
      <c r="A342" s="6">
        <v>339</v>
      </c>
      <c r="B342" s="6" t="str">
        <f>"00192613"</f>
        <v>00192613</v>
      </c>
    </row>
    <row r="343" spans="1:2" x14ac:dyDescent="0.25">
      <c r="A343" s="6">
        <v>340</v>
      </c>
      <c r="B343" s="6" t="str">
        <f>"00192908"</f>
        <v>00192908</v>
      </c>
    </row>
    <row r="344" spans="1:2" x14ac:dyDescent="0.25">
      <c r="A344" s="6">
        <v>341</v>
      </c>
      <c r="B344" s="6" t="str">
        <f>"00193107"</f>
        <v>00193107</v>
      </c>
    </row>
    <row r="345" spans="1:2" x14ac:dyDescent="0.25">
      <c r="A345" s="6">
        <v>342</v>
      </c>
      <c r="B345" s="6" t="str">
        <f>"00193204"</f>
        <v>00193204</v>
      </c>
    </row>
    <row r="346" spans="1:2" x14ac:dyDescent="0.25">
      <c r="A346" s="6">
        <v>343</v>
      </c>
      <c r="B346" s="6" t="str">
        <f>"00193241"</f>
        <v>00193241</v>
      </c>
    </row>
    <row r="347" spans="1:2" x14ac:dyDescent="0.25">
      <c r="A347" s="6">
        <v>344</v>
      </c>
      <c r="B347" s="6" t="str">
        <f>"00193249"</f>
        <v>00193249</v>
      </c>
    </row>
    <row r="348" spans="1:2" x14ac:dyDescent="0.25">
      <c r="A348" s="6">
        <v>345</v>
      </c>
      <c r="B348" s="6" t="str">
        <f>"00193668"</f>
        <v>00193668</v>
      </c>
    </row>
    <row r="349" spans="1:2" x14ac:dyDescent="0.25">
      <c r="A349" s="6">
        <v>346</v>
      </c>
      <c r="B349" s="6" t="str">
        <f>"00193875"</f>
        <v>00193875</v>
      </c>
    </row>
    <row r="350" spans="1:2" x14ac:dyDescent="0.25">
      <c r="A350" s="6">
        <v>347</v>
      </c>
      <c r="B350" s="6" t="str">
        <f>"00194002"</f>
        <v>00194002</v>
      </c>
    </row>
    <row r="351" spans="1:2" x14ac:dyDescent="0.25">
      <c r="A351" s="6">
        <v>348</v>
      </c>
      <c r="B351" s="6" t="str">
        <f>"00194279"</f>
        <v>00194279</v>
      </c>
    </row>
    <row r="352" spans="1:2" x14ac:dyDescent="0.25">
      <c r="A352" s="6">
        <v>349</v>
      </c>
      <c r="B352" s="6" t="str">
        <f>"00194363"</f>
        <v>00194363</v>
      </c>
    </row>
    <row r="353" spans="1:2" x14ac:dyDescent="0.25">
      <c r="A353" s="6">
        <v>350</v>
      </c>
      <c r="B353" s="6" t="str">
        <f>"00194432"</f>
        <v>00194432</v>
      </c>
    </row>
    <row r="354" spans="1:2" x14ac:dyDescent="0.25">
      <c r="A354" s="6">
        <v>351</v>
      </c>
      <c r="B354" s="6" t="str">
        <f>"00195210"</f>
        <v>00195210</v>
      </c>
    </row>
    <row r="355" spans="1:2" x14ac:dyDescent="0.25">
      <c r="A355" s="6">
        <v>352</v>
      </c>
      <c r="B355" s="6" t="str">
        <f>"00195342"</f>
        <v>00195342</v>
      </c>
    </row>
    <row r="356" spans="1:2" x14ac:dyDescent="0.25">
      <c r="A356" s="6">
        <v>353</v>
      </c>
      <c r="B356" s="6" t="str">
        <f>"00195480"</f>
        <v>00195480</v>
      </c>
    </row>
    <row r="357" spans="1:2" x14ac:dyDescent="0.25">
      <c r="A357" s="6">
        <v>354</v>
      </c>
      <c r="B357" s="6" t="str">
        <f>"00195582"</f>
        <v>00195582</v>
      </c>
    </row>
    <row r="358" spans="1:2" x14ac:dyDescent="0.25">
      <c r="A358" s="6">
        <v>355</v>
      </c>
      <c r="B358" s="6" t="str">
        <f>"00195726"</f>
        <v>00195726</v>
      </c>
    </row>
    <row r="359" spans="1:2" x14ac:dyDescent="0.25">
      <c r="A359" s="6">
        <v>356</v>
      </c>
      <c r="B359" s="6" t="str">
        <f>"00195842"</f>
        <v>00195842</v>
      </c>
    </row>
    <row r="360" spans="1:2" x14ac:dyDescent="0.25">
      <c r="A360" s="6">
        <v>357</v>
      </c>
      <c r="B360" s="6" t="str">
        <f>"00195923"</f>
        <v>00195923</v>
      </c>
    </row>
    <row r="361" spans="1:2" x14ac:dyDescent="0.25">
      <c r="A361" s="6">
        <v>358</v>
      </c>
      <c r="B361" s="6" t="str">
        <f>"00196155"</f>
        <v>00196155</v>
      </c>
    </row>
    <row r="362" spans="1:2" x14ac:dyDescent="0.25">
      <c r="A362" s="6">
        <v>359</v>
      </c>
      <c r="B362" s="6" t="str">
        <f>"00196331"</f>
        <v>00196331</v>
      </c>
    </row>
    <row r="363" spans="1:2" x14ac:dyDescent="0.25">
      <c r="A363" s="6">
        <v>360</v>
      </c>
      <c r="B363" s="6" t="str">
        <f>"00196523"</f>
        <v>00196523</v>
      </c>
    </row>
    <row r="364" spans="1:2" x14ac:dyDescent="0.25">
      <c r="A364" s="6">
        <v>361</v>
      </c>
      <c r="B364" s="6" t="str">
        <f>"00196765"</f>
        <v>00196765</v>
      </c>
    </row>
    <row r="365" spans="1:2" x14ac:dyDescent="0.25">
      <c r="A365" s="6">
        <v>362</v>
      </c>
      <c r="B365" s="6" t="str">
        <f>"00196853"</f>
        <v>00196853</v>
      </c>
    </row>
    <row r="366" spans="1:2" x14ac:dyDescent="0.25">
      <c r="A366" s="6">
        <v>363</v>
      </c>
      <c r="B366" s="6" t="str">
        <f>"00197336"</f>
        <v>00197336</v>
      </c>
    </row>
    <row r="367" spans="1:2" x14ac:dyDescent="0.25">
      <c r="A367" s="6">
        <v>364</v>
      </c>
      <c r="B367" s="6" t="str">
        <f>"00197424"</f>
        <v>00197424</v>
      </c>
    </row>
    <row r="368" spans="1:2" x14ac:dyDescent="0.25">
      <c r="A368" s="6">
        <v>365</v>
      </c>
      <c r="B368" s="6" t="str">
        <f>"00197517"</f>
        <v>00197517</v>
      </c>
    </row>
    <row r="369" spans="1:2" x14ac:dyDescent="0.25">
      <c r="A369" s="6">
        <v>366</v>
      </c>
      <c r="B369" s="6" t="str">
        <f>"00197701"</f>
        <v>00197701</v>
      </c>
    </row>
    <row r="370" spans="1:2" x14ac:dyDescent="0.25">
      <c r="A370" s="6">
        <v>367</v>
      </c>
      <c r="B370" s="6" t="str">
        <f>"00198185"</f>
        <v>00198185</v>
      </c>
    </row>
    <row r="371" spans="1:2" x14ac:dyDescent="0.25">
      <c r="A371" s="6">
        <v>368</v>
      </c>
      <c r="B371" s="6" t="str">
        <f>"00198208"</f>
        <v>00198208</v>
      </c>
    </row>
    <row r="372" spans="1:2" x14ac:dyDescent="0.25">
      <c r="A372" s="6">
        <v>369</v>
      </c>
      <c r="B372" s="6" t="str">
        <f>"00198420"</f>
        <v>00198420</v>
      </c>
    </row>
    <row r="373" spans="1:2" x14ac:dyDescent="0.25">
      <c r="A373" s="6">
        <v>370</v>
      </c>
      <c r="B373" s="6" t="str">
        <f>"00198546"</f>
        <v>00198546</v>
      </c>
    </row>
    <row r="374" spans="1:2" x14ac:dyDescent="0.25">
      <c r="A374" s="6">
        <v>371</v>
      </c>
      <c r="B374" s="6" t="str">
        <f>"00199218"</f>
        <v>00199218</v>
      </c>
    </row>
    <row r="375" spans="1:2" x14ac:dyDescent="0.25">
      <c r="A375" s="6">
        <v>372</v>
      </c>
      <c r="B375" s="6" t="str">
        <f>"00199433"</f>
        <v>00199433</v>
      </c>
    </row>
    <row r="376" spans="1:2" x14ac:dyDescent="0.25">
      <c r="A376" s="6">
        <v>373</v>
      </c>
      <c r="B376" s="6" t="str">
        <f>"00199815"</f>
        <v>00199815</v>
      </c>
    </row>
    <row r="377" spans="1:2" x14ac:dyDescent="0.25">
      <c r="A377" s="6">
        <v>374</v>
      </c>
      <c r="B377" s="6" t="str">
        <f>"00200248"</f>
        <v>00200248</v>
      </c>
    </row>
    <row r="378" spans="1:2" x14ac:dyDescent="0.25">
      <c r="A378" s="6">
        <v>375</v>
      </c>
      <c r="B378" s="6" t="str">
        <f>"00200575"</f>
        <v>00200575</v>
      </c>
    </row>
    <row r="379" spans="1:2" x14ac:dyDescent="0.25">
      <c r="A379" s="6">
        <v>376</v>
      </c>
      <c r="B379" s="6" t="str">
        <f>"00200592"</f>
        <v>00200592</v>
      </c>
    </row>
    <row r="380" spans="1:2" x14ac:dyDescent="0.25">
      <c r="A380" s="6">
        <v>377</v>
      </c>
      <c r="B380" s="6" t="str">
        <f>"00200912"</f>
        <v>00200912</v>
      </c>
    </row>
    <row r="381" spans="1:2" x14ac:dyDescent="0.25">
      <c r="A381" s="6">
        <v>378</v>
      </c>
      <c r="B381" s="6" t="str">
        <f>"00201212"</f>
        <v>00201212</v>
      </c>
    </row>
    <row r="382" spans="1:2" x14ac:dyDescent="0.25">
      <c r="A382" s="6">
        <v>379</v>
      </c>
      <c r="B382" s="6" t="str">
        <f>"00201277"</f>
        <v>00201277</v>
      </c>
    </row>
    <row r="383" spans="1:2" x14ac:dyDescent="0.25">
      <c r="A383" s="6">
        <v>380</v>
      </c>
      <c r="B383" s="6" t="str">
        <f>"00201826"</f>
        <v>00201826</v>
      </c>
    </row>
    <row r="384" spans="1:2" x14ac:dyDescent="0.25">
      <c r="A384" s="6">
        <v>381</v>
      </c>
      <c r="B384" s="6" t="str">
        <f>"00202110"</f>
        <v>00202110</v>
      </c>
    </row>
    <row r="385" spans="1:2" x14ac:dyDescent="0.25">
      <c r="A385" s="6">
        <v>382</v>
      </c>
      <c r="B385" s="6" t="str">
        <f>"00202141"</f>
        <v>00202141</v>
      </c>
    </row>
    <row r="386" spans="1:2" x14ac:dyDescent="0.25">
      <c r="A386" s="6">
        <v>383</v>
      </c>
      <c r="B386" s="6" t="str">
        <f>"00202304"</f>
        <v>00202304</v>
      </c>
    </row>
    <row r="387" spans="1:2" x14ac:dyDescent="0.25">
      <c r="A387" s="6">
        <v>384</v>
      </c>
      <c r="B387" s="6" t="str">
        <f>"00202397"</f>
        <v>00202397</v>
      </c>
    </row>
    <row r="388" spans="1:2" x14ac:dyDescent="0.25">
      <c r="A388" s="6">
        <v>385</v>
      </c>
      <c r="B388" s="6" t="str">
        <f>"00202525"</f>
        <v>00202525</v>
      </c>
    </row>
    <row r="389" spans="1:2" x14ac:dyDescent="0.25">
      <c r="A389" s="6">
        <v>386</v>
      </c>
      <c r="B389" s="6" t="str">
        <f>"00202590"</f>
        <v>00202590</v>
      </c>
    </row>
    <row r="390" spans="1:2" x14ac:dyDescent="0.25">
      <c r="A390" s="6">
        <v>387</v>
      </c>
      <c r="B390" s="6" t="str">
        <f>"00202758"</f>
        <v>00202758</v>
      </c>
    </row>
    <row r="391" spans="1:2" x14ac:dyDescent="0.25">
      <c r="A391" s="6">
        <v>388</v>
      </c>
      <c r="B391" s="6" t="str">
        <f>"00202976"</f>
        <v>00202976</v>
      </c>
    </row>
    <row r="392" spans="1:2" x14ac:dyDescent="0.25">
      <c r="A392" s="6">
        <v>389</v>
      </c>
      <c r="B392" s="6" t="str">
        <f>"00203119"</f>
        <v>00203119</v>
      </c>
    </row>
    <row r="393" spans="1:2" x14ac:dyDescent="0.25">
      <c r="A393" s="6">
        <v>390</v>
      </c>
      <c r="B393" s="6" t="str">
        <f>"00203180"</f>
        <v>00203180</v>
      </c>
    </row>
    <row r="394" spans="1:2" x14ac:dyDescent="0.25">
      <c r="A394" s="6">
        <v>391</v>
      </c>
      <c r="B394" s="6" t="str">
        <f>"00203316"</f>
        <v>00203316</v>
      </c>
    </row>
    <row r="395" spans="1:2" x14ac:dyDescent="0.25">
      <c r="A395" s="6">
        <v>392</v>
      </c>
      <c r="B395" s="6" t="str">
        <f>"00203335"</f>
        <v>00203335</v>
      </c>
    </row>
    <row r="396" spans="1:2" x14ac:dyDescent="0.25">
      <c r="A396" s="6">
        <v>393</v>
      </c>
      <c r="B396" s="6" t="str">
        <f>"00203476"</f>
        <v>00203476</v>
      </c>
    </row>
    <row r="397" spans="1:2" x14ac:dyDescent="0.25">
      <c r="A397" s="6">
        <v>394</v>
      </c>
      <c r="B397" s="6" t="str">
        <f>"00203483"</f>
        <v>00203483</v>
      </c>
    </row>
    <row r="398" spans="1:2" x14ac:dyDescent="0.25">
      <c r="A398" s="6">
        <v>395</v>
      </c>
      <c r="B398" s="6" t="str">
        <f>"00203505"</f>
        <v>00203505</v>
      </c>
    </row>
    <row r="399" spans="1:2" x14ac:dyDescent="0.25">
      <c r="A399" s="6">
        <v>396</v>
      </c>
      <c r="B399" s="6" t="str">
        <f>"00205323"</f>
        <v>00205323</v>
      </c>
    </row>
    <row r="400" spans="1:2" x14ac:dyDescent="0.25">
      <c r="A400" s="6">
        <v>397</v>
      </c>
      <c r="B400" s="6" t="str">
        <f>"00205486"</f>
        <v>00205486</v>
      </c>
    </row>
    <row r="401" spans="1:2" x14ac:dyDescent="0.25">
      <c r="A401" s="6">
        <v>398</v>
      </c>
      <c r="B401" s="6" t="str">
        <f>"00205669"</f>
        <v>00205669</v>
      </c>
    </row>
    <row r="402" spans="1:2" x14ac:dyDescent="0.25">
      <c r="A402" s="6">
        <v>399</v>
      </c>
      <c r="B402" s="6" t="str">
        <f>"00206420"</f>
        <v>00206420</v>
      </c>
    </row>
    <row r="403" spans="1:2" x14ac:dyDescent="0.25">
      <c r="A403" s="6">
        <v>400</v>
      </c>
      <c r="B403" s="6" t="str">
        <f>"00206547"</f>
        <v>00206547</v>
      </c>
    </row>
    <row r="404" spans="1:2" x14ac:dyDescent="0.25">
      <c r="A404" s="6">
        <v>401</v>
      </c>
      <c r="B404" s="6" t="str">
        <f>"00206631"</f>
        <v>00206631</v>
      </c>
    </row>
    <row r="405" spans="1:2" x14ac:dyDescent="0.25">
      <c r="A405" s="6">
        <v>402</v>
      </c>
      <c r="B405" s="6" t="str">
        <f>"00207337"</f>
        <v>00207337</v>
      </c>
    </row>
    <row r="406" spans="1:2" x14ac:dyDescent="0.25">
      <c r="A406" s="6">
        <v>403</v>
      </c>
      <c r="B406" s="6" t="str">
        <f>"00207516"</f>
        <v>00207516</v>
      </c>
    </row>
    <row r="407" spans="1:2" x14ac:dyDescent="0.25">
      <c r="A407" s="6">
        <v>404</v>
      </c>
      <c r="B407" s="6" t="str">
        <f>"00207698"</f>
        <v>00207698</v>
      </c>
    </row>
    <row r="408" spans="1:2" x14ac:dyDescent="0.25">
      <c r="A408" s="6">
        <v>405</v>
      </c>
      <c r="B408" s="6" t="str">
        <f>"00207970"</f>
        <v>00207970</v>
      </c>
    </row>
    <row r="409" spans="1:2" x14ac:dyDescent="0.25">
      <c r="A409" s="6">
        <v>406</v>
      </c>
      <c r="B409" s="6" t="str">
        <f>"00208077"</f>
        <v>00208077</v>
      </c>
    </row>
    <row r="410" spans="1:2" x14ac:dyDescent="0.25">
      <c r="A410" s="6">
        <v>407</v>
      </c>
      <c r="B410" s="6" t="str">
        <f>"00208185"</f>
        <v>00208185</v>
      </c>
    </row>
    <row r="411" spans="1:2" x14ac:dyDescent="0.25">
      <c r="A411" s="6">
        <v>408</v>
      </c>
      <c r="B411" s="6" t="str">
        <f>"00208189"</f>
        <v>00208189</v>
      </c>
    </row>
    <row r="412" spans="1:2" x14ac:dyDescent="0.25">
      <c r="A412" s="6">
        <v>409</v>
      </c>
      <c r="B412" s="6" t="str">
        <f>"00208307"</f>
        <v>00208307</v>
      </c>
    </row>
    <row r="413" spans="1:2" x14ac:dyDescent="0.25">
      <c r="A413" s="6">
        <v>410</v>
      </c>
      <c r="B413" s="6" t="str">
        <f>"00208439"</f>
        <v>00208439</v>
      </c>
    </row>
    <row r="414" spans="1:2" x14ac:dyDescent="0.25">
      <c r="A414" s="6">
        <v>411</v>
      </c>
      <c r="B414" s="6" t="str">
        <f>"00209038"</f>
        <v>00209038</v>
      </c>
    </row>
    <row r="415" spans="1:2" x14ac:dyDescent="0.25">
      <c r="A415" s="6">
        <v>412</v>
      </c>
      <c r="B415" s="6" t="str">
        <f>"00209202"</f>
        <v>00209202</v>
      </c>
    </row>
    <row r="416" spans="1:2" x14ac:dyDescent="0.25">
      <c r="A416" s="6">
        <v>413</v>
      </c>
      <c r="B416" s="6" t="str">
        <f>"00209510"</f>
        <v>00209510</v>
      </c>
    </row>
    <row r="417" spans="1:2" x14ac:dyDescent="0.25">
      <c r="A417" s="6">
        <v>414</v>
      </c>
      <c r="B417" s="6" t="str">
        <f>"00209931"</f>
        <v>00209931</v>
      </c>
    </row>
    <row r="418" spans="1:2" x14ac:dyDescent="0.25">
      <c r="A418" s="6">
        <v>415</v>
      </c>
      <c r="B418" s="6" t="str">
        <f>"00210634"</f>
        <v>00210634</v>
      </c>
    </row>
    <row r="419" spans="1:2" x14ac:dyDescent="0.25">
      <c r="A419" s="6">
        <v>416</v>
      </c>
      <c r="B419" s="6" t="str">
        <f>"00213432"</f>
        <v>00213432</v>
      </c>
    </row>
    <row r="420" spans="1:2" x14ac:dyDescent="0.25">
      <c r="A420" s="6">
        <v>417</v>
      </c>
      <c r="B420" s="6" t="str">
        <f>"00214219"</f>
        <v>00214219</v>
      </c>
    </row>
    <row r="421" spans="1:2" x14ac:dyDescent="0.25">
      <c r="A421" s="6">
        <v>418</v>
      </c>
      <c r="B421" s="6" t="str">
        <f>"00214429"</f>
        <v>00214429</v>
      </c>
    </row>
    <row r="422" spans="1:2" x14ac:dyDescent="0.25">
      <c r="A422" s="6">
        <v>419</v>
      </c>
      <c r="B422" s="6" t="str">
        <f>"00214733"</f>
        <v>00214733</v>
      </c>
    </row>
    <row r="423" spans="1:2" x14ac:dyDescent="0.25">
      <c r="A423" s="6">
        <v>420</v>
      </c>
      <c r="B423" s="6" t="str">
        <f>"00215122"</f>
        <v>00215122</v>
      </c>
    </row>
    <row r="424" spans="1:2" x14ac:dyDescent="0.25">
      <c r="A424" s="6">
        <v>421</v>
      </c>
      <c r="B424" s="6" t="str">
        <f>"00216599"</f>
        <v>00216599</v>
      </c>
    </row>
    <row r="425" spans="1:2" x14ac:dyDescent="0.25">
      <c r="A425" s="6">
        <v>422</v>
      </c>
      <c r="B425" s="6" t="str">
        <f>"00217056"</f>
        <v>00217056</v>
      </c>
    </row>
    <row r="426" spans="1:2" x14ac:dyDescent="0.25">
      <c r="A426" s="6">
        <v>423</v>
      </c>
      <c r="B426" s="6" t="str">
        <f>"00218016"</f>
        <v>00218016</v>
      </c>
    </row>
    <row r="427" spans="1:2" x14ac:dyDescent="0.25">
      <c r="A427" s="6">
        <v>424</v>
      </c>
      <c r="B427" s="6" t="str">
        <f>"00218836"</f>
        <v>00218836</v>
      </c>
    </row>
    <row r="428" spans="1:2" x14ac:dyDescent="0.25">
      <c r="A428" s="6">
        <v>425</v>
      </c>
      <c r="B428" s="6" t="str">
        <f>"00219145"</f>
        <v>00219145</v>
      </c>
    </row>
    <row r="429" spans="1:2" x14ac:dyDescent="0.25">
      <c r="A429" s="6">
        <v>426</v>
      </c>
      <c r="B429" s="6" t="str">
        <f>"00219539"</f>
        <v>00219539</v>
      </c>
    </row>
    <row r="430" spans="1:2" x14ac:dyDescent="0.25">
      <c r="A430" s="6">
        <v>427</v>
      </c>
      <c r="B430" s="6" t="str">
        <f>"00219753"</f>
        <v>00219753</v>
      </c>
    </row>
    <row r="431" spans="1:2" x14ac:dyDescent="0.25">
      <c r="A431" s="6">
        <v>428</v>
      </c>
      <c r="B431" s="6" t="str">
        <f>"00219838"</f>
        <v>00219838</v>
      </c>
    </row>
    <row r="432" spans="1:2" x14ac:dyDescent="0.25">
      <c r="A432" s="6">
        <v>429</v>
      </c>
      <c r="B432" s="6" t="str">
        <f>"00219864"</f>
        <v>00219864</v>
      </c>
    </row>
    <row r="433" spans="1:2" x14ac:dyDescent="0.25">
      <c r="A433" s="6">
        <v>430</v>
      </c>
      <c r="B433" s="6" t="str">
        <f>"00220195"</f>
        <v>00220195</v>
      </c>
    </row>
    <row r="434" spans="1:2" x14ac:dyDescent="0.25">
      <c r="A434" s="6">
        <v>431</v>
      </c>
      <c r="B434" s="6" t="str">
        <f>"00220807"</f>
        <v>00220807</v>
      </c>
    </row>
    <row r="435" spans="1:2" x14ac:dyDescent="0.25">
      <c r="A435" s="6">
        <v>432</v>
      </c>
      <c r="B435" s="6" t="str">
        <f>"00221540"</f>
        <v>00221540</v>
      </c>
    </row>
    <row r="436" spans="1:2" x14ac:dyDescent="0.25">
      <c r="A436" s="6">
        <v>433</v>
      </c>
      <c r="B436" s="6" t="str">
        <f>"00221782"</f>
        <v>00221782</v>
      </c>
    </row>
    <row r="437" spans="1:2" x14ac:dyDescent="0.25">
      <c r="A437" s="6">
        <v>434</v>
      </c>
      <c r="B437" s="6" t="str">
        <f>"00221794"</f>
        <v>00221794</v>
      </c>
    </row>
    <row r="438" spans="1:2" x14ac:dyDescent="0.25">
      <c r="A438" s="6">
        <v>435</v>
      </c>
      <c r="B438" s="6" t="str">
        <f>"00222017"</f>
        <v>00222017</v>
      </c>
    </row>
    <row r="439" spans="1:2" x14ac:dyDescent="0.25">
      <c r="A439" s="6">
        <v>436</v>
      </c>
      <c r="B439" s="6" t="str">
        <f>"00222796"</f>
        <v>00222796</v>
      </c>
    </row>
    <row r="440" spans="1:2" x14ac:dyDescent="0.25">
      <c r="A440" s="6">
        <v>437</v>
      </c>
      <c r="B440" s="6" t="str">
        <f>"00223266"</f>
        <v>00223266</v>
      </c>
    </row>
    <row r="441" spans="1:2" x14ac:dyDescent="0.25">
      <c r="A441" s="6">
        <v>438</v>
      </c>
      <c r="B441" s="6" t="str">
        <f>"00223817"</f>
        <v>00223817</v>
      </c>
    </row>
    <row r="442" spans="1:2" x14ac:dyDescent="0.25">
      <c r="A442" s="6">
        <v>439</v>
      </c>
      <c r="B442" s="6" t="str">
        <f>"00223935"</f>
        <v>00223935</v>
      </c>
    </row>
    <row r="443" spans="1:2" x14ac:dyDescent="0.25">
      <c r="A443" s="6">
        <v>440</v>
      </c>
      <c r="B443" s="6" t="str">
        <f>"00224501"</f>
        <v>00224501</v>
      </c>
    </row>
    <row r="444" spans="1:2" x14ac:dyDescent="0.25">
      <c r="A444" s="6">
        <v>441</v>
      </c>
      <c r="B444" s="6" t="str">
        <f>"00224693"</f>
        <v>00224693</v>
      </c>
    </row>
    <row r="445" spans="1:2" x14ac:dyDescent="0.25">
      <c r="A445" s="6">
        <v>442</v>
      </c>
      <c r="B445" s="6" t="str">
        <f>"00224977"</f>
        <v>00224977</v>
      </c>
    </row>
    <row r="446" spans="1:2" x14ac:dyDescent="0.25">
      <c r="A446" s="6">
        <v>443</v>
      </c>
      <c r="B446" s="6" t="str">
        <f>"00225312"</f>
        <v>00225312</v>
      </c>
    </row>
    <row r="447" spans="1:2" x14ac:dyDescent="0.25">
      <c r="A447" s="6">
        <v>444</v>
      </c>
      <c r="B447" s="6" t="str">
        <f>"00225915"</f>
        <v>00225915</v>
      </c>
    </row>
    <row r="448" spans="1:2" x14ac:dyDescent="0.25">
      <c r="A448" s="6">
        <v>445</v>
      </c>
      <c r="B448" s="6" t="str">
        <f>"00226006"</f>
        <v>00226006</v>
      </c>
    </row>
    <row r="449" spans="1:2" x14ac:dyDescent="0.25">
      <c r="A449" s="6">
        <v>446</v>
      </c>
      <c r="B449" s="6" t="str">
        <f>"00226343"</f>
        <v>00226343</v>
      </c>
    </row>
    <row r="450" spans="1:2" x14ac:dyDescent="0.25">
      <c r="A450" s="6">
        <v>447</v>
      </c>
      <c r="B450" s="6" t="str">
        <f>"00226355"</f>
        <v>00226355</v>
      </c>
    </row>
    <row r="451" spans="1:2" x14ac:dyDescent="0.25">
      <c r="A451" s="6">
        <v>448</v>
      </c>
      <c r="B451" s="6" t="str">
        <f>"00226854"</f>
        <v>00226854</v>
      </c>
    </row>
    <row r="452" spans="1:2" x14ac:dyDescent="0.25">
      <c r="A452" s="6">
        <v>449</v>
      </c>
      <c r="B452" s="6" t="str">
        <f>"00226899"</f>
        <v>00226899</v>
      </c>
    </row>
    <row r="453" spans="1:2" x14ac:dyDescent="0.25">
      <c r="A453" s="6">
        <v>450</v>
      </c>
      <c r="B453" s="6" t="str">
        <f>"00227462"</f>
        <v>00227462</v>
      </c>
    </row>
    <row r="454" spans="1:2" x14ac:dyDescent="0.25">
      <c r="A454" s="6">
        <v>451</v>
      </c>
      <c r="B454" s="6" t="str">
        <f>"00227706"</f>
        <v>00227706</v>
      </c>
    </row>
    <row r="455" spans="1:2" x14ac:dyDescent="0.25">
      <c r="A455" s="6">
        <v>452</v>
      </c>
      <c r="B455" s="6" t="str">
        <f>"00228525"</f>
        <v>00228525</v>
      </c>
    </row>
    <row r="456" spans="1:2" x14ac:dyDescent="0.25">
      <c r="A456" s="6">
        <v>453</v>
      </c>
      <c r="B456" s="6" t="str">
        <f>"00228566"</f>
        <v>00228566</v>
      </c>
    </row>
    <row r="457" spans="1:2" x14ac:dyDescent="0.25">
      <c r="A457" s="6">
        <v>454</v>
      </c>
      <c r="B457" s="6" t="str">
        <f>"00229288"</f>
        <v>00229288</v>
      </c>
    </row>
    <row r="458" spans="1:2" x14ac:dyDescent="0.25">
      <c r="A458" s="6">
        <v>455</v>
      </c>
      <c r="B458" s="6" t="str">
        <f>"00229997"</f>
        <v>00229997</v>
      </c>
    </row>
    <row r="459" spans="1:2" x14ac:dyDescent="0.25">
      <c r="A459" s="6">
        <v>456</v>
      </c>
      <c r="B459" s="6" t="str">
        <f>"00230308"</f>
        <v>00230308</v>
      </c>
    </row>
    <row r="460" spans="1:2" x14ac:dyDescent="0.25">
      <c r="A460" s="6">
        <v>457</v>
      </c>
      <c r="B460" s="6" t="str">
        <f>"00230580"</f>
        <v>00230580</v>
      </c>
    </row>
    <row r="461" spans="1:2" x14ac:dyDescent="0.25">
      <c r="A461" s="6">
        <v>458</v>
      </c>
      <c r="B461" s="6" t="str">
        <f>"00231819"</f>
        <v>00231819</v>
      </c>
    </row>
    <row r="462" spans="1:2" x14ac:dyDescent="0.25">
      <c r="A462" s="6">
        <v>459</v>
      </c>
      <c r="B462" s="6" t="str">
        <f>"00232018"</f>
        <v>00232018</v>
      </c>
    </row>
    <row r="463" spans="1:2" x14ac:dyDescent="0.25">
      <c r="A463" s="6">
        <v>460</v>
      </c>
      <c r="B463" s="6" t="str">
        <f>"00232528"</f>
        <v>00232528</v>
      </c>
    </row>
    <row r="464" spans="1:2" x14ac:dyDescent="0.25">
      <c r="A464" s="6">
        <v>461</v>
      </c>
      <c r="B464" s="6" t="str">
        <f>"00233494"</f>
        <v>00233494</v>
      </c>
    </row>
    <row r="465" spans="1:2" x14ac:dyDescent="0.25">
      <c r="A465" s="6">
        <v>462</v>
      </c>
      <c r="B465" s="6" t="str">
        <f>"00233768"</f>
        <v>00233768</v>
      </c>
    </row>
    <row r="466" spans="1:2" x14ac:dyDescent="0.25">
      <c r="A466" s="6">
        <v>463</v>
      </c>
      <c r="B466" s="6" t="str">
        <f>"00234103"</f>
        <v>00234103</v>
      </c>
    </row>
    <row r="467" spans="1:2" x14ac:dyDescent="0.25">
      <c r="A467" s="6">
        <v>464</v>
      </c>
      <c r="B467" s="6" t="str">
        <f>"00234912"</f>
        <v>00234912</v>
      </c>
    </row>
    <row r="468" spans="1:2" x14ac:dyDescent="0.25">
      <c r="A468" s="6">
        <v>465</v>
      </c>
      <c r="B468" s="6" t="str">
        <f>"00235967"</f>
        <v>00235967</v>
      </c>
    </row>
    <row r="469" spans="1:2" x14ac:dyDescent="0.25">
      <c r="A469" s="6">
        <v>466</v>
      </c>
      <c r="B469" s="6" t="str">
        <f>"00236453"</f>
        <v>00236453</v>
      </c>
    </row>
    <row r="470" spans="1:2" x14ac:dyDescent="0.25">
      <c r="A470" s="6">
        <v>467</v>
      </c>
      <c r="B470" s="6" t="str">
        <f>"00237208"</f>
        <v>00237208</v>
      </c>
    </row>
    <row r="471" spans="1:2" x14ac:dyDescent="0.25">
      <c r="A471" s="6">
        <v>468</v>
      </c>
      <c r="B471" s="6" t="str">
        <f>"00237328"</f>
        <v>00237328</v>
      </c>
    </row>
    <row r="472" spans="1:2" x14ac:dyDescent="0.25">
      <c r="A472" s="6">
        <v>469</v>
      </c>
      <c r="B472" s="6" t="str">
        <f>"00237554"</f>
        <v>00237554</v>
      </c>
    </row>
    <row r="473" spans="1:2" x14ac:dyDescent="0.25">
      <c r="A473" s="6">
        <v>470</v>
      </c>
      <c r="B473" s="6" t="str">
        <f>"00238163"</f>
        <v>00238163</v>
      </c>
    </row>
    <row r="474" spans="1:2" x14ac:dyDescent="0.25">
      <c r="A474" s="6">
        <v>471</v>
      </c>
      <c r="B474" s="6" t="str">
        <f>"00239518"</f>
        <v>00239518</v>
      </c>
    </row>
    <row r="475" spans="1:2" x14ac:dyDescent="0.25">
      <c r="A475" s="6">
        <v>472</v>
      </c>
      <c r="B475" s="6" t="str">
        <f>"00239940"</f>
        <v>00239940</v>
      </c>
    </row>
    <row r="476" spans="1:2" x14ac:dyDescent="0.25">
      <c r="A476" s="6">
        <v>473</v>
      </c>
      <c r="B476" s="6" t="str">
        <f>"00240457"</f>
        <v>00240457</v>
      </c>
    </row>
    <row r="477" spans="1:2" x14ac:dyDescent="0.25">
      <c r="A477" s="6">
        <v>474</v>
      </c>
      <c r="B477" s="6" t="str">
        <f>"00240690"</f>
        <v>00240690</v>
      </c>
    </row>
    <row r="478" spans="1:2" x14ac:dyDescent="0.25">
      <c r="A478" s="6">
        <v>475</v>
      </c>
      <c r="B478" s="6" t="str">
        <f>"00241474"</f>
        <v>00241474</v>
      </c>
    </row>
    <row r="479" spans="1:2" x14ac:dyDescent="0.25">
      <c r="A479" s="6">
        <v>476</v>
      </c>
      <c r="B479" s="6" t="str">
        <f>"00241765"</f>
        <v>00241765</v>
      </c>
    </row>
    <row r="480" spans="1:2" x14ac:dyDescent="0.25">
      <c r="A480" s="6">
        <v>477</v>
      </c>
      <c r="B480" s="6" t="str">
        <f>"00244432"</f>
        <v>00244432</v>
      </c>
    </row>
    <row r="481" spans="1:2" x14ac:dyDescent="0.25">
      <c r="A481" s="6">
        <v>478</v>
      </c>
      <c r="B481" s="6" t="str">
        <f>"00244571"</f>
        <v>00244571</v>
      </c>
    </row>
    <row r="482" spans="1:2" x14ac:dyDescent="0.25">
      <c r="A482" s="6">
        <v>479</v>
      </c>
      <c r="B482" s="6" t="str">
        <f>"00245122"</f>
        <v>00245122</v>
      </c>
    </row>
    <row r="483" spans="1:2" x14ac:dyDescent="0.25">
      <c r="A483" s="6">
        <v>480</v>
      </c>
      <c r="B483" s="6" t="str">
        <f>"00245759"</f>
        <v>00245759</v>
      </c>
    </row>
    <row r="484" spans="1:2" x14ac:dyDescent="0.25">
      <c r="A484" s="6">
        <v>481</v>
      </c>
      <c r="B484" s="6" t="str">
        <f>"00248678"</f>
        <v>00248678</v>
      </c>
    </row>
    <row r="485" spans="1:2" x14ac:dyDescent="0.25">
      <c r="A485" s="6">
        <v>482</v>
      </c>
      <c r="B485" s="6" t="str">
        <f>"00249129"</f>
        <v>00249129</v>
      </c>
    </row>
    <row r="486" spans="1:2" x14ac:dyDescent="0.25">
      <c r="A486" s="6">
        <v>483</v>
      </c>
      <c r="B486" s="6" t="str">
        <f>"00249516"</f>
        <v>00249516</v>
      </c>
    </row>
    <row r="487" spans="1:2" x14ac:dyDescent="0.25">
      <c r="A487" s="6">
        <v>484</v>
      </c>
      <c r="B487" s="6" t="str">
        <f>"00250032"</f>
        <v>00250032</v>
      </c>
    </row>
    <row r="488" spans="1:2" x14ac:dyDescent="0.25">
      <c r="A488" s="6">
        <v>485</v>
      </c>
      <c r="B488" s="6" t="str">
        <f>"00250359"</f>
        <v>00250359</v>
      </c>
    </row>
    <row r="489" spans="1:2" x14ac:dyDescent="0.25">
      <c r="A489" s="6">
        <v>486</v>
      </c>
      <c r="B489" s="6" t="str">
        <f>"00250560"</f>
        <v>00250560</v>
      </c>
    </row>
    <row r="490" spans="1:2" x14ac:dyDescent="0.25">
      <c r="A490" s="6">
        <v>487</v>
      </c>
      <c r="B490" s="6" t="str">
        <f>"00250757"</f>
        <v>00250757</v>
      </c>
    </row>
    <row r="491" spans="1:2" x14ac:dyDescent="0.25">
      <c r="A491" s="6">
        <v>488</v>
      </c>
      <c r="B491" s="6" t="str">
        <f>"00252630"</f>
        <v>00252630</v>
      </c>
    </row>
    <row r="492" spans="1:2" x14ac:dyDescent="0.25">
      <c r="A492" s="6">
        <v>489</v>
      </c>
      <c r="B492" s="6" t="str">
        <f>"00253331"</f>
        <v>00253331</v>
      </c>
    </row>
    <row r="493" spans="1:2" x14ac:dyDescent="0.25">
      <c r="A493" s="6">
        <v>490</v>
      </c>
      <c r="B493" s="6" t="str">
        <f>"00254274"</f>
        <v>00254274</v>
      </c>
    </row>
    <row r="494" spans="1:2" x14ac:dyDescent="0.25">
      <c r="A494" s="6">
        <v>491</v>
      </c>
      <c r="B494" s="6" t="str">
        <f>"00254281"</f>
        <v>00254281</v>
      </c>
    </row>
    <row r="495" spans="1:2" x14ac:dyDescent="0.25">
      <c r="A495" s="6">
        <v>492</v>
      </c>
      <c r="B495" s="6" t="str">
        <f>"00254747"</f>
        <v>00254747</v>
      </c>
    </row>
    <row r="496" spans="1:2" x14ac:dyDescent="0.25">
      <c r="A496" s="6">
        <v>493</v>
      </c>
      <c r="B496" s="6" t="str">
        <f>"00255214"</f>
        <v>00255214</v>
      </c>
    </row>
    <row r="497" spans="1:2" x14ac:dyDescent="0.25">
      <c r="A497" s="6">
        <v>494</v>
      </c>
      <c r="B497" s="6" t="str">
        <f>"00255384"</f>
        <v>00255384</v>
      </c>
    </row>
    <row r="498" spans="1:2" x14ac:dyDescent="0.25">
      <c r="A498" s="6">
        <v>495</v>
      </c>
      <c r="B498" s="6" t="str">
        <f>"00255708"</f>
        <v>00255708</v>
      </c>
    </row>
    <row r="499" spans="1:2" x14ac:dyDescent="0.25">
      <c r="A499" s="6">
        <v>496</v>
      </c>
      <c r="B499" s="6" t="str">
        <f>"00256307"</f>
        <v>00256307</v>
      </c>
    </row>
    <row r="500" spans="1:2" x14ac:dyDescent="0.25">
      <c r="A500" s="6">
        <v>497</v>
      </c>
      <c r="B500" s="6" t="str">
        <f>"00256488"</f>
        <v>00256488</v>
      </c>
    </row>
    <row r="501" spans="1:2" x14ac:dyDescent="0.25">
      <c r="A501" s="6">
        <v>498</v>
      </c>
      <c r="B501" s="6" t="str">
        <f>"00257044"</f>
        <v>00257044</v>
      </c>
    </row>
    <row r="502" spans="1:2" x14ac:dyDescent="0.25">
      <c r="A502" s="6">
        <v>499</v>
      </c>
      <c r="B502" s="6" t="str">
        <f>"00257385"</f>
        <v>00257385</v>
      </c>
    </row>
    <row r="503" spans="1:2" x14ac:dyDescent="0.25">
      <c r="A503" s="6">
        <v>500</v>
      </c>
      <c r="B503" s="6" t="str">
        <f>"00257612"</f>
        <v>00257612</v>
      </c>
    </row>
    <row r="504" spans="1:2" x14ac:dyDescent="0.25">
      <c r="A504" s="6">
        <v>501</v>
      </c>
      <c r="B504" s="6" t="str">
        <f>"00258864"</f>
        <v>00258864</v>
      </c>
    </row>
    <row r="505" spans="1:2" x14ac:dyDescent="0.25">
      <c r="A505" s="6">
        <v>502</v>
      </c>
      <c r="B505" s="6" t="str">
        <f>"00258996"</f>
        <v>00258996</v>
      </c>
    </row>
    <row r="506" spans="1:2" x14ac:dyDescent="0.25">
      <c r="A506" s="6">
        <v>503</v>
      </c>
      <c r="B506" s="6" t="str">
        <f>"00259971"</f>
        <v>00259971</v>
      </c>
    </row>
    <row r="507" spans="1:2" x14ac:dyDescent="0.25">
      <c r="A507" s="6">
        <v>504</v>
      </c>
      <c r="B507" s="6" t="str">
        <f>"00260125"</f>
        <v>00260125</v>
      </c>
    </row>
    <row r="508" spans="1:2" x14ac:dyDescent="0.25">
      <c r="A508" s="6">
        <v>505</v>
      </c>
      <c r="B508" s="6" t="str">
        <f>"00260982"</f>
        <v>00260982</v>
      </c>
    </row>
    <row r="509" spans="1:2" x14ac:dyDescent="0.25">
      <c r="A509" s="6">
        <v>506</v>
      </c>
      <c r="B509" s="6" t="str">
        <f>"00261193"</f>
        <v>00261193</v>
      </c>
    </row>
    <row r="510" spans="1:2" x14ac:dyDescent="0.25">
      <c r="A510" s="6">
        <v>507</v>
      </c>
      <c r="B510" s="6" t="str">
        <f>"00261255"</f>
        <v>00261255</v>
      </c>
    </row>
    <row r="511" spans="1:2" x14ac:dyDescent="0.25">
      <c r="A511" s="6">
        <v>508</v>
      </c>
      <c r="B511" s="6" t="str">
        <f>"00261603"</f>
        <v>00261603</v>
      </c>
    </row>
    <row r="512" spans="1:2" x14ac:dyDescent="0.25">
      <c r="A512" s="6">
        <v>509</v>
      </c>
      <c r="B512" s="6" t="str">
        <f>"00261764"</f>
        <v>00261764</v>
      </c>
    </row>
    <row r="513" spans="1:2" x14ac:dyDescent="0.25">
      <c r="A513" s="6">
        <v>510</v>
      </c>
      <c r="B513" s="6" t="str">
        <f>"00263363"</f>
        <v>00263363</v>
      </c>
    </row>
    <row r="514" spans="1:2" x14ac:dyDescent="0.25">
      <c r="A514" s="6">
        <v>511</v>
      </c>
      <c r="B514" s="6" t="str">
        <f>"00263437"</f>
        <v>00263437</v>
      </c>
    </row>
    <row r="515" spans="1:2" x14ac:dyDescent="0.25">
      <c r="A515" s="6">
        <v>512</v>
      </c>
      <c r="B515" s="6" t="str">
        <f>"00263764"</f>
        <v>00263764</v>
      </c>
    </row>
    <row r="516" spans="1:2" x14ac:dyDescent="0.25">
      <c r="A516" s="6">
        <v>513</v>
      </c>
      <c r="B516" s="6" t="str">
        <f>"00264470"</f>
        <v>00264470</v>
      </c>
    </row>
    <row r="517" spans="1:2" x14ac:dyDescent="0.25">
      <c r="A517" s="6">
        <v>514</v>
      </c>
      <c r="B517" s="6" t="str">
        <f>"00264640"</f>
        <v>00264640</v>
      </c>
    </row>
    <row r="518" spans="1:2" x14ac:dyDescent="0.25">
      <c r="A518" s="6">
        <v>515</v>
      </c>
      <c r="B518" s="6" t="str">
        <f>"00264718"</f>
        <v>00264718</v>
      </c>
    </row>
    <row r="519" spans="1:2" x14ac:dyDescent="0.25">
      <c r="A519" s="6">
        <v>516</v>
      </c>
      <c r="B519" s="6" t="str">
        <f>"00265081"</f>
        <v>00265081</v>
      </c>
    </row>
    <row r="520" spans="1:2" x14ac:dyDescent="0.25">
      <c r="A520" s="6">
        <v>517</v>
      </c>
      <c r="B520" s="6" t="str">
        <f>"00266210"</f>
        <v>00266210</v>
      </c>
    </row>
    <row r="521" spans="1:2" x14ac:dyDescent="0.25">
      <c r="A521" s="6">
        <v>518</v>
      </c>
      <c r="B521" s="6" t="str">
        <f>"00266253"</f>
        <v>00266253</v>
      </c>
    </row>
    <row r="522" spans="1:2" x14ac:dyDescent="0.25">
      <c r="A522" s="6">
        <v>519</v>
      </c>
      <c r="B522" s="6" t="str">
        <f>"00266421"</f>
        <v>00266421</v>
      </c>
    </row>
    <row r="523" spans="1:2" x14ac:dyDescent="0.25">
      <c r="A523" s="6">
        <v>520</v>
      </c>
      <c r="B523" s="6" t="str">
        <f>"00266708"</f>
        <v>00266708</v>
      </c>
    </row>
    <row r="524" spans="1:2" x14ac:dyDescent="0.25">
      <c r="A524" s="6">
        <v>521</v>
      </c>
      <c r="B524" s="6" t="str">
        <f>"00267207"</f>
        <v>00267207</v>
      </c>
    </row>
    <row r="525" spans="1:2" x14ac:dyDescent="0.25">
      <c r="A525" s="6">
        <v>522</v>
      </c>
      <c r="B525" s="6" t="str">
        <f>"00267640"</f>
        <v>00267640</v>
      </c>
    </row>
    <row r="526" spans="1:2" x14ac:dyDescent="0.25">
      <c r="A526" s="6">
        <v>523</v>
      </c>
      <c r="B526" s="6" t="str">
        <f>"00268437"</f>
        <v>00268437</v>
      </c>
    </row>
    <row r="527" spans="1:2" x14ac:dyDescent="0.25">
      <c r="A527" s="6">
        <v>524</v>
      </c>
      <c r="B527" s="6" t="str">
        <f>"00268775"</f>
        <v>00268775</v>
      </c>
    </row>
    <row r="528" spans="1:2" x14ac:dyDescent="0.25">
      <c r="A528" s="6">
        <v>525</v>
      </c>
      <c r="B528" s="6" t="str">
        <f>"00269520"</f>
        <v>00269520</v>
      </c>
    </row>
    <row r="529" spans="1:2" x14ac:dyDescent="0.25">
      <c r="A529" s="6">
        <v>526</v>
      </c>
      <c r="B529" s="6" t="str">
        <f>"00272269"</f>
        <v>00272269</v>
      </c>
    </row>
    <row r="530" spans="1:2" x14ac:dyDescent="0.25">
      <c r="A530" s="6">
        <v>527</v>
      </c>
      <c r="B530" s="6" t="str">
        <f>"00272356"</f>
        <v>00272356</v>
      </c>
    </row>
    <row r="531" spans="1:2" x14ac:dyDescent="0.25">
      <c r="A531" s="6">
        <v>528</v>
      </c>
      <c r="B531" s="6" t="str">
        <f>"00272528"</f>
        <v>00272528</v>
      </c>
    </row>
    <row r="532" spans="1:2" x14ac:dyDescent="0.25">
      <c r="A532" s="6">
        <v>529</v>
      </c>
      <c r="B532" s="6" t="str">
        <f>"00272641"</f>
        <v>00272641</v>
      </c>
    </row>
    <row r="533" spans="1:2" x14ac:dyDescent="0.25">
      <c r="A533" s="6">
        <v>530</v>
      </c>
      <c r="B533" s="6" t="str">
        <f>"00272767"</f>
        <v>00272767</v>
      </c>
    </row>
    <row r="534" spans="1:2" x14ac:dyDescent="0.25">
      <c r="A534" s="6">
        <v>531</v>
      </c>
      <c r="B534" s="6" t="str">
        <f>"00273702"</f>
        <v>00273702</v>
      </c>
    </row>
    <row r="535" spans="1:2" x14ac:dyDescent="0.25">
      <c r="A535" s="6">
        <v>532</v>
      </c>
      <c r="B535" s="6" t="str">
        <f>"00274830"</f>
        <v>00274830</v>
      </c>
    </row>
    <row r="536" spans="1:2" x14ac:dyDescent="0.25">
      <c r="A536" s="6">
        <v>533</v>
      </c>
      <c r="B536" s="6" t="str">
        <f>"00275346"</f>
        <v>00275346</v>
      </c>
    </row>
    <row r="537" spans="1:2" x14ac:dyDescent="0.25">
      <c r="A537" s="6">
        <v>534</v>
      </c>
      <c r="B537" s="6" t="str">
        <f>"00276674"</f>
        <v>00276674</v>
      </c>
    </row>
    <row r="538" spans="1:2" x14ac:dyDescent="0.25">
      <c r="A538" s="6">
        <v>535</v>
      </c>
      <c r="B538" s="6" t="str">
        <f>"00277363"</f>
        <v>00277363</v>
      </c>
    </row>
    <row r="539" spans="1:2" x14ac:dyDescent="0.25">
      <c r="A539" s="6">
        <v>536</v>
      </c>
      <c r="B539" s="6" t="str">
        <f>"00278760"</f>
        <v>00278760</v>
      </c>
    </row>
    <row r="540" spans="1:2" x14ac:dyDescent="0.25">
      <c r="A540" s="6">
        <v>537</v>
      </c>
      <c r="B540" s="6" t="str">
        <f>"00279026"</f>
        <v>00279026</v>
      </c>
    </row>
    <row r="541" spans="1:2" x14ac:dyDescent="0.25">
      <c r="A541" s="6">
        <v>538</v>
      </c>
      <c r="B541" s="6" t="str">
        <f>"00279751"</f>
        <v>00279751</v>
      </c>
    </row>
    <row r="542" spans="1:2" x14ac:dyDescent="0.25">
      <c r="A542" s="6">
        <v>539</v>
      </c>
      <c r="B542" s="6" t="str">
        <f>"00280883"</f>
        <v>00280883</v>
      </c>
    </row>
    <row r="543" spans="1:2" x14ac:dyDescent="0.25">
      <c r="A543" s="6">
        <v>540</v>
      </c>
      <c r="B543" s="6" t="str">
        <f>"00281035"</f>
        <v>00281035</v>
      </c>
    </row>
    <row r="544" spans="1:2" x14ac:dyDescent="0.25">
      <c r="A544" s="6">
        <v>541</v>
      </c>
      <c r="B544" s="6" t="str">
        <f>"00281405"</f>
        <v>00281405</v>
      </c>
    </row>
    <row r="545" spans="1:2" x14ac:dyDescent="0.25">
      <c r="A545" s="6">
        <v>542</v>
      </c>
      <c r="B545" s="6" t="str">
        <f>"00281561"</f>
        <v>00281561</v>
      </c>
    </row>
    <row r="546" spans="1:2" x14ac:dyDescent="0.25">
      <c r="A546" s="6">
        <v>543</v>
      </c>
      <c r="B546" s="6" t="str">
        <f>"00282795"</f>
        <v>00282795</v>
      </c>
    </row>
    <row r="547" spans="1:2" x14ac:dyDescent="0.25">
      <c r="A547" s="6">
        <v>544</v>
      </c>
      <c r="B547" s="6" t="str">
        <f>"00283924"</f>
        <v>00283924</v>
      </c>
    </row>
    <row r="548" spans="1:2" x14ac:dyDescent="0.25">
      <c r="A548" s="6">
        <v>545</v>
      </c>
      <c r="B548" s="6" t="str">
        <f>"00284035"</f>
        <v>00284035</v>
      </c>
    </row>
    <row r="549" spans="1:2" x14ac:dyDescent="0.25">
      <c r="A549" s="6">
        <v>546</v>
      </c>
      <c r="B549" s="6" t="str">
        <f>"00284942"</f>
        <v>00284942</v>
      </c>
    </row>
    <row r="550" spans="1:2" x14ac:dyDescent="0.25">
      <c r="A550" s="6">
        <v>547</v>
      </c>
      <c r="B550" s="6" t="str">
        <f>"00284953"</f>
        <v>00284953</v>
      </c>
    </row>
    <row r="551" spans="1:2" x14ac:dyDescent="0.25">
      <c r="A551" s="6">
        <v>548</v>
      </c>
      <c r="B551" s="6" t="str">
        <f>"00285205"</f>
        <v>00285205</v>
      </c>
    </row>
    <row r="552" spans="1:2" x14ac:dyDescent="0.25">
      <c r="A552" s="6">
        <v>549</v>
      </c>
      <c r="B552" s="6" t="str">
        <f>"00285946"</f>
        <v>00285946</v>
      </c>
    </row>
    <row r="553" spans="1:2" x14ac:dyDescent="0.25">
      <c r="A553" s="6">
        <v>550</v>
      </c>
      <c r="B553" s="6" t="str">
        <f>"00286037"</f>
        <v>00286037</v>
      </c>
    </row>
    <row r="554" spans="1:2" x14ac:dyDescent="0.25">
      <c r="A554" s="6">
        <v>551</v>
      </c>
      <c r="B554" s="6" t="str">
        <f>"00286092"</f>
        <v>00286092</v>
      </c>
    </row>
    <row r="555" spans="1:2" x14ac:dyDescent="0.25">
      <c r="A555" s="6">
        <v>552</v>
      </c>
      <c r="B555" s="6" t="str">
        <f>"00286483"</f>
        <v>00286483</v>
      </c>
    </row>
    <row r="556" spans="1:2" x14ac:dyDescent="0.25">
      <c r="A556" s="6">
        <v>553</v>
      </c>
      <c r="B556" s="6" t="str">
        <f>"00286844"</f>
        <v>00286844</v>
      </c>
    </row>
    <row r="557" spans="1:2" x14ac:dyDescent="0.25">
      <c r="A557" s="6">
        <v>554</v>
      </c>
      <c r="B557" s="6" t="str">
        <f>"00287027"</f>
        <v>00287027</v>
      </c>
    </row>
    <row r="558" spans="1:2" x14ac:dyDescent="0.25">
      <c r="A558" s="6">
        <v>555</v>
      </c>
      <c r="B558" s="6" t="str">
        <f>"00288618"</f>
        <v>00288618</v>
      </c>
    </row>
    <row r="559" spans="1:2" x14ac:dyDescent="0.25">
      <c r="A559" s="6">
        <v>556</v>
      </c>
      <c r="B559" s="6" t="str">
        <f>"00291266"</f>
        <v>00291266</v>
      </c>
    </row>
    <row r="560" spans="1:2" x14ac:dyDescent="0.25">
      <c r="A560" s="6">
        <v>557</v>
      </c>
      <c r="B560" s="6" t="str">
        <f>"00291299"</f>
        <v>00291299</v>
      </c>
    </row>
    <row r="561" spans="1:2" x14ac:dyDescent="0.25">
      <c r="A561" s="6">
        <v>558</v>
      </c>
      <c r="B561" s="6" t="str">
        <f>"00291934"</f>
        <v>00291934</v>
      </c>
    </row>
    <row r="562" spans="1:2" x14ac:dyDescent="0.25">
      <c r="A562" s="6">
        <v>559</v>
      </c>
      <c r="B562" s="6" t="str">
        <f>"00292496"</f>
        <v>00292496</v>
      </c>
    </row>
    <row r="563" spans="1:2" x14ac:dyDescent="0.25">
      <c r="A563" s="6">
        <v>560</v>
      </c>
      <c r="B563" s="6" t="str">
        <f>"00292749"</f>
        <v>00292749</v>
      </c>
    </row>
    <row r="564" spans="1:2" x14ac:dyDescent="0.25">
      <c r="A564" s="6">
        <v>561</v>
      </c>
      <c r="B564" s="6" t="str">
        <f>"00293374"</f>
        <v>00293374</v>
      </c>
    </row>
    <row r="565" spans="1:2" x14ac:dyDescent="0.25">
      <c r="A565" s="6">
        <v>562</v>
      </c>
      <c r="B565" s="6" t="str">
        <f>"00294326"</f>
        <v>00294326</v>
      </c>
    </row>
    <row r="566" spans="1:2" x14ac:dyDescent="0.25">
      <c r="A566" s="6">
        <v>563</v>
      </c>
      <c r="B566" s="6" t="str">
        <f>"00296071"</f>
        <v>00296071</v>
      </c>
    </row>
    <row r="567" spans="1:2" x14ac:dyDescent="0.25">
      <c r="A567" s="6">
        <v>564</v>
      </c>
      <c r="B567" s="6" t="str">
        <f>"00297448"</f>
        <v>00297448</v>
      </c>
    </row>
    <row r="568" spans="1:2" x14ac:dyDescent="0.25">
      <c r="A568" s="6">
        <v>565</v>
      </c>
      <c r="B568" s="6" t="str">
        <f>"00297487"</f>
        <v>00297487</v>
      </c>
    </row>
    <row r="569" spans="1:2" x14ac:dyDescent="0.25">
      <c r="A569" s="6">
        <v>566</v>
      </c>
      <c r="B569" s="6" t="str">
        <f>"00297569"</f>
        <v>00297569</v>
      </c>
    </row>
    <row r="570" spans="1:2" x14ac:dyDescent="0.25">
      <c r="A570" s="6">
        <v>567</v>
      </c>
      <c r="B570" s="6" t="str">
        <f>"00298438"</f>
        <v>00298438</v>
      </c>
    </row>
    <row r="571" spans="1:2" x14ac:dyDescent="0.25">
      <c r="A571" s="6">
        <v>568</v>
      </c>
      <c r="B571" s="6" t="str">
        <f>"00298690"</f>
        <v>00298690</v>
      </c>
    </row>
    <row r="572" spans="1:2" x14ac:dyDescent="0.25">
      <c r="A572" s="6">
        <v>569</v>
      </c>
      <c r="B572" s="6" t="str">
        <f>"00299230"</f>
        <v>00299230</v>
      </c>
    </row>
    <row r="573" spans="1:2" x14ac:dyDescent="0.25">
      <c r="A573" s="6">
        <v>570</v>
      </c>
      <c r="B573" s="6" t="str">
        <f>"00299363"</f>
        <v>00299363</v>
      </c>
    </row>
    <row r="574" spans="1:2" x14ac:dyDescent="0.25">
      <c r="A574" s="6">
        <v>571</v>
      </c>
      <c r="B574" s="6" t="str">
        <f>"00299633"</f>
        <v>00299633</v>
      </c>
    </row>
    <row r="575" spans="1:2" x14ac:dyDescent="0.25">
      <c r="A575" s="6">
        <v>572</v>
      </c>
      <c r="B575" s="6" t="str">
        <f>"00303082"</f>
        <v>00303082</v>
      </c>
    </row>
    <row r="576" spans="1:2" x14ac:dyDescent="0.25">
      <c r="A576" s="6">
        <v>573</v>
      </c>
      <c r="B576" s="6" t="str">
        <f>"00303816"</f>
        <v>00303816</v>
      </c>
    </row>
    <row r="577" spans="1:2" x14ac:dyDescent="0.25">
      <c r="A577" s="6">
        <v>574</v>
      </c>
      <c r="B577" s="6" t="str">
        <f>"00306045"</f>
        <v>00306045</v>
      </c>
    </row>
    <row r="578" spans="1:2" x14ac:dyDescent="0.25">
      <c r="A578" s="6">
        <v>575</v>
      </c>
      <c r="B578" s="6" t="str">
        <f>"00306352"</f>
        <v>00306352</v>
      </c>
    </row>
    <row r="579" spans="1:2" x14ac:dyDescent="0.25">
      <c r="A579" s="6">
        <v>576</v>
      </c>
      <c r="B579" s="6" t="str">
        <f>"00306930"</f>
        <v>00306930</v>
      </c>
    </row>
    <row r="580" spans="1:2" x14ac:dyDescent="0.25">
      <c r="A580" s="6">
        <v>577</v>
      </c>
      <c r="B580" s="6" t="str">
        <f>"00310932"</f>
        <v>00310932</v>
      </c>
    </row>
    <row r="581" spans="1:2" x14ac:dyDescent="0.25">
      <c r="A581" s="6">
        <v>578</v>
      </c>
      <c r="B581" s="6" t="str">
        <f>"00313449"</f>
        <v>00313449</v>
      </c>
    </row>
    <row r="582" spans="1:2" x14ac:dyDescent="0.25">
      <c r="A582" s="6">
        <v>579</v>
      </c>
      <c r="B582" s="6" t="str">
        <f>"00313684"</f>
        <v>00313684</v>
      </c>
    </row>
    <row r="583" spans="1:2" x14ac:dyDescent="0.25">
      <c r="A583" s="6">
        <v>580</v>
      </c>
      <c r="B583" s="6" t="str">
        <f>"00313896"</f>
        <v>00313896</v>
      </c>
    </row>
    <row r="584" spans="1:2" x14ac:dyDescent="0.25">
      <c r="A584" s="6">
        <v>581</v>
      </c>
      <c r="B584" s="6" t="str">
        <f>"00314118"</f>
        <v>00314118</v>
      </c>
    </row>
    <row r="585" spans="1:2" x14ac:dyDescent="0.25">
      <c r="A585" s="6">
        <v>582</v>
      </c>
      <c r="B585" s="6" t="str">
        <f>"00314923"</f>
        <v>00314923</v>
      </c>
    </row>
    <row r="586" spans="1:2" x14ac:dyDescent="0.25">
      <c r="A586" s="6">
        <v>583</v>
      </c>
      <c r="B586" s="6" t="str">
        <f>"00315341"</f>
        <v>00315341</v>
      </c>
    </row>
    <row r="587" spans="1:2" x14ac:dyDescent="0.25">
      <c r="A587" s="6">
        <v>584</v>
      </c>
      <c r="B587" s="6" t="str">
        <f>"00315450"</f>
        <v>00315450</v>
      </c>
    </row>
    <row r="588" spans="1:2" x14ac:dyDescent="0.25">
      <c r="A588" s="6">
        <v>585</v>
      </c>
      <c r="B588" s="6" t="str">
        <f>"00316116"</f>
        <v>00316116</v>
      </c>
    </row>
    <row r="589" spans="1:2" x14ac:dyDescent="0.25">
      <c r="A589" s="6">
        <v>586</v>
      </c>
      <c r="B589" s="6" t="str">
        <f>"00316939"</f>
        <v>00316939</v>
      </c>
    </row>
    <row r="590" spans="1:2" x14ac:dyDescent="0.25">
      <c r="A590" s="6">
        <v>587</v>
      </c>
      <c r="B590" s="6" t="str">
        <f>"00317666"</f>
        <v>00317666</v>
      </c>
    </row>
    <row r="591" spans="1:2" x14ac:dyDescent="0.25">
      <c r="A591" s="6">
        <v>588</v>
      </c>
      <c r="B591" s="6" t="str">
        <f>"00317705"</f>
        <v>00317705</v>
      </c>
    </row>
    <row r="592" spans="1:2" x14ac:dyDescent="0.25">
      <c r="A592" s="6">
        <v>589</v>
      </c>
      <c r="B592" s="6" t="str">
        <f>"00317987"</f>
        <v>00317987</v>
      </c>
    </row>
    <row r="593" spans="1:2" x14ac:dyDescent="0.25">
      <c r="A593" s="6">
        <v>590</v>
      </c>
      <c r="B593" s="6" t="str">
        <f>"00318573"</f>
        <v>00318573</v>
      </c>
    </row>
    <row r="594" spans="1:2" x14ac:dyDescent="0.25">
      <c r="A594" s="6">
        <v>591</v>
      </c>
      <c r="B594" s="6" t="str">
        <f>"00318739"</f>
        <v>00318739</v>
      </c>
    </row>
    <row r="595" spans="1:2" x14ac:dyDescent="0.25">
      <c r="A595" s="6">
        <v>592</v>
      </c>
      <c r="B595" s="6" t="str">
        <f>"00319218"</f>
        <v>00319218</v>
      </c>
    </row>
    <row r="596" spans="1:2" x14ac:dyDescent="0.25">
      <c r="A596" s="6">
        <v>593</v>
      </c>
      <c r="B596" s="6" t="str">
        <f>"00319462"</f>
        <v>00319462</v>
      </c>
    </row>
    <row r="597" spans="1:2" x14ac:dyDescent="0.25">
      <c r="A597" s="6">
        <v>594</v>
      </c>
      <c r="B597" s="6" t="str">
        <f>"00322026"</f>
        <v>00322026</v>
      </c>
    </row>
    <row r="598" spans="1:2" x14ac:dyDescent="0.25">
      <c r="A598" s="6">
        <v>595</v>
      </c>
      <c r="B598" s="6" t="str">
        <f>"00323290"</f>
        <v>00323290</v>
      </c>
    </row>
    <row r="599" spans="1:2" x14ac:dyDescent="0.25">
      <c r="A599" s="6">
        <v>596</v>
      </c>
      <c r="B599" s="6" t="str">
        <f>"00323444"</f>
        <v>00323444</v>
      </c>
    </row>
    <row r="600" spans="1:2" x14ac:dyDescent="0.25">
      <c r="A600" s="6">
        <v>597</v>
      </c>
      <c r="B600" s="6" t="str">
        <f>"00324009"</f>
        <v>00324009</v>
      </c>
    </row>
    <row r="601" spans="1:2" x14ac:dyDescent="0.25">
      <c r="A601" s="6">
        <v>598</v>
      </c>
      <c r="B601" s="6" t="str">
        <f>"00324206"</f>
        <v>00324206</v>
      </c>
    </row>
    <row r="602" spans="1:2" x14ac:dyDescent="0.25">
      <c r="A602" s="6">
        <v>599</v>
      </c>
      <c r="B602" s="6" t="str">
        <f>"00324411"</f>
        <v>00324411</v>
      </c>
    </row>
    <row r="603" spans="1:2" x14ac:dyDescent="0.25">
      <c r="A603" s="6">
        <v>600</v>
      </c>
      <c r="B603" s="6" t="str">
        <f>"00324930"</f>
        <v>00324930</v>
      </c>
    </row>
    <row r="604" spans="1:2" x14ac:dyDescent="0.25">
      <c r="A604" s="6">
        <v>601</v>
      </c>
      <c r="B604" s="6" t="str">
        <f>"00326878"</f>
        <v>00326878</v>
      </c>
    </row>
    <row r="605" spans="1:2" x14ac:dyDescent="0.25">
      <c r="A605" s="6">
        <v>602</v>
      </c>
      <c r="B605" s="6" t="str">
        <f>"00327629"</f>
        <v>00327629</v>
      </c>
    </row>
    <row r="606" spans="1:2" x14ac:dyDescent="0.25">
      <c r="A606" s="6">
        <v>603</v>
      </c>
      <c r="B606" s="6" t="str">
        <f>"00328371"</f>
        <v>00328371</v>
      </c>
    </row>
    <row r="607" spans="1:2" x14ac:dyDescent="0.25">
      <c r="A607" s="6">
        <v>604</v>
      </c>
      <c r="B607" s="6" t="str">
        <f>"00328532"</f>
        <v>00328532</v>
      </c>
    </row>
    <row r="608" spans="1:2" x14ac:dyDescent="0.25">
      <c r="A608" s="6">
        <v>605</v>
      </c>
      <c r="B608" s="6" t="str">
        <f>"00328899"</f>
        <v>00328899</v>
      </c>
    </row>
    <row r="609" spans="1:2" x14ac:dyDescent="0.25">
      <c r="A609" s="6">
        <v>606</v>
      </c>
      <c r="B609" s="6" t="str">
        <f>"00329033"</f>
        <v>00329033</v>
      </c>
    </row>
    <row r="610" spans="1:2" x14ac:dyDescent="0.25">
      <c r="A610" s="6">
        <v>607</v>
      </c>
      <c r="B610" s="6" t="str">
        <f>"00330575"</f>
        <v>00330575</v>
      </c>
    </row>
    <row r="611" spans="1:2" x14ac:dyDescent="0.25">
      <c r="A611" s="6">
        <v>608</v>
      </c>
      <c r="B611" s="6" t="str">
        <f>"00331699"</f>
        <v>00331699</v>
      </c>
    </row>
    <row r="612" spans="1:2" x14ac:dyDescent="0.25">
      <c r="A612" s="6">
        <v>609</v>
      </c>
      <c r="B612" s="6" t="str">
        <f>"00332549"</f>
        <v>00332549</v>
      </c>
    </row>
    <row r="613" spans="1:2" x14ac:dyDescent="0.25">
      <c r="A613" s="6">
        <v>610</v>
      </c>
      <c r="B613" s="6" t="str">
        <f>"00332700"</f>
        <v>00332700</v>
      </c>
    </row>
    <row r="614" spans="1:2" x14ac:dyDescent="0.25">
      <c r="A614" s="6">
        <v>611</v>
      </c>
      <c r="B614" s="6" t="str">
        <f>"00332769"</f>
        <v>00332769</v>
      </c>
    </row>
    <row r="615" spans="1:2" x14ac:dyDescent="0.25">
      <c r="A615" s="6">
        <v>612</v>
      </c>
      <c r="B615" s="6" t="str">
        <f>"00332963"</f>
        <v>00332963</v>
      </c>
    </row>
    <row r="616" spans="1:2" x14ac:dyDescent="0.25">
      <c r="A616" s="6">
        <v>613</v>
      </c>
      <c r="B616" s="6" t="str">
        <f>"00333392"</f>
        <v>00333392</v>
      </c>
    </row>
    <row r="617" spans="1:2" x14ac:dyDescent="0.25">
      <c r="A617" s="6">
        <v>614</v>
      </c>
      <c r="B617" s="6" t="str">
        <f>"00334072"</f>
        <v>00334072</v>
      </c>
    </row>
    <row r="618" spans="1:2" x14ac:dyDescent="0.25">
      <c r="A618" s="6">
        <v>615</v>
      </c>
      <c r="B618" s="6" t="str">
        <f>"00334151"</f>
        <v>00334151</v>
      </c>
    </row>
    <row r="619" spans="1:2" x14ac:dyDescent="0.25">
      <c r="A619" s="6">
        <v>616</v>
      </c>
      <c r="B619" s="6" t="str">
        <f>"00334590"</f>
        <v>00334590</v>
      </c>
    </row>
    <row r="620" spans="1:2" x14ac:dyDescent="0.25">
      <c r="A620" s="6">
        <v>617</v>
      </c>
      <c r="B620" s="6" t="str">
        <f>"00334667"</f>
        <v>00334667</v>
      </c>
    </row>
    <row r="621" spans="1:2" x14ac:dyDescent="0.25">
      <c r="A621" s="6">
        <v>618</v>
      </c>
      <c r="B621" s="6" t="str">
        <f>"00336553"</f>
        <v>00336553</v>
      </c>
    </row>
    <row r="622" spans="1:2" x14ac:dyDescent="0.25">
      <c r="A622" s="6">
        <v>619</v>
      </c>
      <c r="B622" s="6" t="str">
        <f>"00337368"</f>
        <v>00337368</v>
      </c>
    </row>
    <row r="623" spans="1:2" x14ac:dyDescent="0.25">
      <c r="A623" s="6">
        <v>620</v>
      </c>
      <c r="B623" s="6" t="str">
        <f>"00337860"</f>
        <v>00337860</v>
      </c>
    </row>
    <row r="624" spans="1:2" x14ac:dyDescent="0.25">
      <c r="A624" s="6">
        <v>621</v>
      </c>
      <c r="B624" s="6" t="str">
        <f>"00339262"</f>
        <v>00339262</v>
      </c>
    </row>
    <row r="625" spans="1:2" x14ac:dyDescent="0.25">
      <c r="A625" s="6">
        <v>622</v>
      </c>
      <c r="B625" s="6" t="str">
        <f>"00339469"</f>
        <v>00339469</v>
      </c>
    </row>
    <row r="626" spans="1:2" x14ac:dyDescent="0.25">
      <c r="A626" s="6">
        <v>623</v>
      </c>
      <c r="B626" s="6" t="str">
        <f>"00340091"</f>
        <v>00340091</v>
      </c>
    </row>
    <row r="627" spans="1:2" x14ac:dyDescent="0.25">
      <c r="A627" s="6">
        <v>624</v>
      </c>
      <c r="B627" s="6" t="str">
        <f>"00341029"</f>
        <v>00341029</v>
      </c>
    </row>
    <row r="628" spans="1:2" x14ac:dyDescent="0.25">
      <c r="A628" s="6">
        <v>625</v>
      </c>
      <c r="B628" s="6" t="str">
        <f>"00341195"</f>
        <v>00341195</v>
      </c>
    </row>
    <row r="629" spans="1:2" x14ac:dyDescent="0.25">
      <c r="A629" s="6">
        <v>626</v>
      </c>
      <c r="B629" s="6" t="str">
        <f>"00341254"</f>
        <v>00341254</v>
      </c>
    </row>
    <row r="630" spans="1:2" x14ac:dyDescent="0.25">
      <c r="A630" s="6">
        <v>627</v>
      </c>
      <c r="B630" s="6" t="str">
        <f>"00343656"</f>
        <v>00343656</v>
      </c>
    </row>
    <row r="631" spans="1:2" x14ac:dyDescent="0.25">
      <c r="A631" s="6">
        <v>628</v>
      </c>
      <c r="B631" s="6" t="str">
        <f>"00344036"</f>
        <v>00344036</v>
      </c>
    </row>
    <row r="632" spans="1:2" x14ac:dyDescent="0.25">
      <c r="A632" s="6">
        <v>629</v>
      </c>
      <c r="B632" s="6" t="str">
        <f>"00345126"</f>
        <v>00345126</v>
      </c>
    </row>
    <row r="633" spans="1:2" x14ac:dyDescent="0.25">
      <c r="A633" s="6">
        <v>630</v>
      </c>
      <c r="B633" s="6" t="str">
        <f>"00345570"</f>
        <v>00345570</v>
      </c>
    </row>
    <row r="634" spans="1:2" x14ac:dyDescent="0.25">
      <c r="A634" s="6">
        <v>631</v>
      </c>
      <c r="B634" s="6" t="str">
        <f>"00346046"</f>
        <v>00346046</v>
      </c>
    </row>
    <row r="635" spans="1:2" x14ac:dyDescent="0.25">
      <c r="A635" s="6">
        <v>632</v>
      </c>
      <c r="B635" s="6" t="str">
        <f>"00346584"</f>
        <v>00346584</v>
      </c>
    </row>
    <row r="636" spans="1:2" x14ac:dyDescent="0.25">
      <c r="A636" s="6">
        <v>633</v>
      </c>
      <c r="B636" s="6" t="str">
        <f>"00346779"</f>
        <v>00346779</v>
      </c>
    </row>
    <row r="637" spans="1:2" x14ac:dyDescent="0.25">
      <c r="A637" s="6">
        <v>634</v>
      </c>
      <c r="B637" s="6" t="str">
        <f>"00350846"</f>
        <v>00350846</v>
      </c>
    </row>
    <row r="638" spans="1:2" x14ac:dyDescent="0.25">
      <c r="A638" s="6">
        <v>635</v>
      </c>
      <c r="B638" s="6" t="str">
        <f>"00351514"</f>
        <v>00351514</v>
      </c>
    </row>
    <row r="639" spans="1:2" x14ac:dyDescent="0.25">
      <c r="A639" s="6">
        <v>636</v>
      </c>
      <c r="B639" s="6" t="str">
        <f>"00353554"</f>
        <v>00353554</v>
      </c>
    </row>
    <row r="640" spans="1:2" x14ac:dyDescent="0.25">
      <c r="A640" s="6">
        <v>637</v>
      </c>
      <c r="B640" s="6" t="str">
        <f>"00353686"</f>
        <v>00353686</v>
      </c>
    </row>
    <row r="641" spans="1:2" x14ac:dyDescent="0.25">
      <c r="A641" s="6">
        <v>638</v>
      </c>
      <c r="B641" s="6" t="str">
        <f>"00355410"</f>
        <v>00355410</v>
      </c>
    </row>
    <row r="642" spans="1:2" x14ac:dyDescent="0.25">
      <c r="A642" s="6">
        <v>639</v>
      </c>
      <c r="B642" s="6" t="str">
        <f>"00355485"</f>
        <v>00355485</v>
      </c>
    </row>
    <row r="643" spans="1:2" x14ac:dyDescent="0.25">
      <c r="A643" s="6">
        <v>640</v>
      </c>
      <c r="B643" s="6" t="str">
        <f>"00359514"</f>
        <v>00359514</v>
      </c>
    </row>
    <row r="644" spans="1:2" x14ac:dyDescent="0.25">
      <c r="A644" s="6">
        <v>641</v>
      </c>
      <c r="B644" s="6" t="str">
        <f>"00363100"</f>
        <v>00363100</v>
      </c>
    </row>
    <row r="645" spans="1:2" x14ac:dyDescent="0.25">
      <c r="A645" s="6">
        <v>642</v>
      </c>
      <c r="B645" s="6" t="str">
        <f>"00363862"</f>
        <v>00363862</v>
      </c>
    </row>
    <row r="646" spans="1:2" x14ac:dyDescent="0.25">
      <c r="A646" s="6">
        <v>643</v>
      </c>
      <c r="B646" s="6" t="str">
        <f>"00368240"</f>
        <v>00368240</v>
      </c>
    </row>
    <row r="647" spans="1:2" x14ac:dyDescent="0.25">
      <c r="A647" s="6">
        <v>644</v>
      </c>
      <c r="B647" s="6" t="str">
        <f>"00372246"</f>
        <v>00372246</v>
      </c>
    </row>
    <row r="648" spans="1:2" x14ac:dyDescent="0.25">
      <c r="A648" s="6">
        <v>645</v>
      </c>
      <c r="B648" s="6" t="str">
        <f>"00373121"</f>
        <v>00373121</v>
      </c>
    </row>
    <row r="649" spans="1:2" x14ac:dyDescent="0.25">
      <c r="A649" s="6">
        <v>646</v>
      </c>
      <c r="B649" s="6" t="str">
        <f>"00374250"</f>
        <v>00374250</v>
      </c>
    </row>
    <row r="650" spans="1:2" x14ac:dyDescent="0.25">
      <c r="A650" s="6">
        <v>647</v>
      </c>
      <c r="B650" s="6" t="str">
        <f>"00379051"</f>
        <v>00379051</v>
      </c>
    </row>
    <row r="651" spans="1:2" x14ac:dyDescent="0.25">
      <c r="A651" s="6">
        <v>648</v>
      </c>
      <c r="B651" s="6" t="str">
        <f>"00381530"</f>
        <v>00381530</v>
      </c>
    </row>
    <row r="652" spans="1:2" x14ac:dyDescent="0.25">
      <c r="A652" s="6">
        <v>649</v>
      </c>
      <c r="B652" s="6" t="str">
        <f>"00381629"</f>
        <v>00381629</v>
      </c>
    </row>
    <row r="653" spans="1:2" x14ac:dyDescent="0.25">
      <c r="A653" s="6">
        <v>650</v>
      </c>
      <c r="B653" s="6" t="str">
        <f>"00381883"</f>
        <v>00381883</v>
      </c>
    </row>
    <row r="654" spans="1:2" x14ac:dyDescent="0.25">
      <c r="A654" s="6">
        <v>651</v>
      </c>
      <c r="B654" s="6" t="str">
        <f>"00383760"</f>
        <v>00383760</v>
      </c>
    </row>
    <row r="655" spans="1:2" x14ac:dyDescent="0.25">
      <c r="A655" s="6">
        <v>652</v>
      </c>
      <c r="B655" s="6" t="str">
        <f>"00386815"</f>
        <v>00386815</v>
      </c>
    </row>
    <row r="656" spans="1:2" x14ac:dyDescent="0.25">
      <c r="A656" s="6">
        <v>653</v>
      </c>
      <c r="B656" s="6" t="str">
        <f>"00388947"</f>
        <v>00388947</v>
      </c>
    </row>
    <row r="657" spans="1:2" x14ac:dyDescent="0.25">
      <c r="A657" s="6">
        <v>654</v>
      </c>
      <c r="B657" s="6" t="str">
        <f>"00389994"</f>
        <v>00389994</v>
      </c>
    </row>
    <row r="658" spans="1:2" x14ac:dyDescent="0.25">
      <c r="A658" s="6">
        <v>655</v>
      </c>
      <c r="B658" s="6" t="str">
        <f>"00391884"</f>
        <v>00391884</v>
      </c>
    </row>
    <row r="659" spans="1:2" x14ac:dyDescent="0.25">
      <c r="A659" s="6">
        <v>656</v>
      </c>
      <c r="B659" s="6" t="str">
        <f>"00392730"</f>
        <v>00392730</v>
      </c>
    </row>
    <row r="660" spans="1:2" x14ac:dyDescent="0.25">
      <c r="A660" s="6">
        <v>657</v>
      </c>
      <c r="B660" s="6" t="str">
        <f>"00392754"</f>
        <v>00392754</v>
      </c>
    </row>
    <row r="661" spans="1:2" x14ac:dyDescent="0.25">
      <c r="A661" s="6">
        <v>658</v>
      </c>
      <c r="B661" s="6" t="str">
        <f>"00395601"</f>
        <v>00395601</v>
      </c>
    </row>
    <row r="662" spans="1:2" x14ac:dyDescent="0.25">
      <c r="A662" s="6">
        <v>659</v>
      </c>
      <c r="B662" s="6" t="str">
        <f>"00396937"</f>
        <v>00396937</v>
      </c>
    </row>
    <row r="663" spans="1:2" x14ac:dyDescent="0.25">
      <c r="A663" s="6">
        <v>660</v>
      </c>
      <c r="B663" s="6" t="str">
        <f>"00397003"</f>
        <v>00397003</v>
      </c>
    </row>
    <row r="664" spans="1:2" x14ac:dyDescent="0.25">
      <c r="A664" s="6">
        <v>661</v>
      </c>
      <c r="B664" s="6" t="str">
        <f>"00398903"</f>
        <v>00398903</v>
      </c>
    </row>
    <row r="665" spans="1:2" x14ac:dyDescent="0.25">
      <c r="A665" s="6">
        <v>662</v>
      </c>
      <c r="B665" s="6" t="str">
        <f>"00403031"</f>
        <v>00403031</v>
      </c>
    </row>
    <row r="666" spans="1:2" x14ac:dyDescent="0.25">
      <c r="A666" s="6">
        <v>663</v>
      </c>
      <c r="B666" s="6" t="str">
        <f>"00403802"</f>
        <v>00403802</v>
      </c>
    </row>
    <row r="667" spans="1:2" x14ac:dyDescent="0.25">
      <c r="A667" s="6">
        <v>664</v>
      </c>
      <c r="B667" s="6" t="str">
        <f>"00408564"</f>
        <v>00408564</v>
      </c>
    </row>
    <row r="668" spans="1:2" x14ac:dyDescent="0.25">
      <c r="A668" s="6">
        <v>665</v>
      </c>
      <c r="B668" s="6" t="str">
        <f>"00409351"</f>
        <v>00409351</v>
      </c>
    </row>
    <row r="669" spans="1:2" x14ac:dyDescent="0.25">
      <c r="A669" s="6">
        <v>666</v>
      </c>
      <c r="B669" s="6" t="str">
        <f>"00411159"</f>
        <v>00411159</v>
      </c>
    </row>
    <row r="670" spans="1:2" x14ac:dyDescent="0.25">
      <c r="A670" s="6">
        <v>667</v>
      </c>
      <c r="B670" s="6" t="str">
        <f>"00417300"</f>
        <v>00417300</v>
      </c>
    </row>
    <row r="671" spans="1:2" x14ac:dyDescent="0.25">
      <c r="A671" s="6">
        <v>668</v>
      </c>
      <c r="B671" s="6" t="str">
        <f>"00420423"</f>
        <v>00420423</v>
      </c>
    </row>
    <row r="672" spans="1:2" x14ac:dyDescent="0.25">
      <c r="A672" s="6">
        <v>669</v>
      </c>
      <c r="B672" s="6" t="str">
        <f>"00421137"</f>
        <v>00421137</v>
      </c>
    </row>
    <row r="673" spans="1:2" x14ac:dyDescent="0.25">
      <c r="A673" s="6">
        <v>670</v>
      </c>
      <c r="B673" s="6" t="str">
        <f>"00422451"</f>
        <v>00422451</v>
      </c>
    </row>
    <row r="674" spans="1:2" x14ac:dyDescent="0.25">
      <c r="A674" s="6">
        <v>671</v>
      </c>
      <c r="B674" s="6" t="str">
        <f>"00424689"</f>
        <v>00424689</v>
      </c>
    </row>
    <row r="675" spans="1:2" x14ac:dyDescent="0.25">
      <c r="A675" s="6">
        <v>672</v>
      </c>
      <c r="B675" s="6" t="str">
        <f>"00426129"</f>
        <v>00426129</v>
      </c>
    </row>
    <row r="676" spans="1:2" x14ac:dyDescent="0.25">
      <c r="A676" s="6">
        <v>673</v>
      </c>
      <c r="B676" s="6" t="str">
        <f>"00426422"</f>
        <v>00426422</v>
      </c>
    </row>
    <row r="677" spans="1:2" x14ac:dyDescent="0.25">
      <c r="A677" s="6">
        <v>674</v>
      </c>
      <c r="B677" s="6" t="str">
        <f>"00427899"</f>
        <v>00427899</v>
      </c>
    </row>
    <row r="678" spans="1:2" x14ac:dyDescent="0.25">
      <c r="A678" s="6">
        <v>675</v>
      </c>
      <c r="B678" s="6" t="str">
        <f>"00427902"</f>
        <v>00427902</v>
      </c>
    </row>
    <row r="679" spans="1:2" x14ac:dyDescent="0.25">
      <c r="A679" s="6">
        <v>676</v>
      </c>
      <c r="B679" s="6" t="str">
        <f>"00427998"</f>
        <v>00427998</v>
      </c>
    </row>
    <row r="680" spans="1:2" x14ac:dyDescent="0.25">
      <c r="A680" s="6">
        <v>677</v>
      </c>
      <c r="B680" s="6" t="str">
        <f>"00429341"</f>
        <v>00429341</v>
      </c>
    </row>
    <row r="681" spans="1:2" x14ac:dyDescent="0.25">
      <c r="A681" s="6">
        <v>678</v>
      </c>
      <c r="B681" s="6" t="str">
        <f>"00429391"</f>
        <v>00429391</v>
      </c>
    </row>
    <row r="682" spans="1:2" x14ac:dyDescent="0.25">
      <c r="A682" s="6">
        <v>679</v>
      </c>
      <c r="B682" s="6" t="str">
        <f>"00430771"</f>
        <v>00430771</v>
      </c>
    </row>
    <row r="683" spans="1:2" x14ac:dyDescent="0.25">
      <c r="A683" s="6">
        <v>680</v>
      </c>
      <c r="B683" s="6" t="str">
        <f>"00430822"</f>
        <v>00430822</v>
      </c>
    </row>
    <row r="684" spans="1:2" x14ac:dyDescent="0.25">
      <c r="A684" s="6">
        <v>681</v>
      </c>
      <c r="B684" s="6" t="str">
        <f>"00430915"</f>
        <v>00430915</v>
      </c>
    </row>
    <row r="685" spans="1:2" x14ac:dyDescent="0.25">
      <c r="A685" s="6">
        <v>682</v>
      </c>
      <c r="B685" s="6" t="str">
        <f>"00432518"</f>
        <v>00432518</v>
      </c>
    </row>
    <row r="686" spans="1:2" x14ac:dyDescent="0.25">
      <c r="A686" s="6">
        <v>683</v>
      </c>
      <c r="B686" s="6" t="str">
        <f>"00433258"</f>
        <v>00433258</v>
      </c>
    </row>
    <row r="687" spans="1:2" x14ac:dyDescent="0.25">
      <c r="A687" s="6">
        <v>684</v>
      </c>
      <c r="B687" s="6" t="str">
        <f>"00433816"</f>
        <v>00433816</v>
      </c>
    </row>
    <row r="688" spans="1:2" x14ac:dyDescent="0.25">
      <c r="A688" s="6">
        <v>685</v>
      </c>
      <c r="B688" s="6" t="str">
        <f>"00434676"</f>
        <v>00434676</v>
      </c>
    </row>
    <row r="689" spans="1:2" x14ac:dyDescent="0.25">
      <c r="A689" s="6">
        <v>686</v>
      </c>
      <c r="B689" s="6" t="str">
        <f>"00435076"</f>
        <v>00435076</v>
      </c>
    </row>
    <row r="690" spans="1:2" x14ac:dyDescent="0.25">
      <c r="A690" s="6">
        <v>687</v>
      </c>
      <c r="B690" s="6" t="str">
        <f>"00435957"</f>
        <v>00435957</v>
      </c>
    </row>
    <row r="691" spans="1:2" x14ac:dyDescent="0.25">
      <c r="A691" s="6">
        <v>688</v>
      </c>
      <c r="B691" s="6" t="str">
        <f>"00436454"</f>
        <v>00436454</v>
      </c>
    </row>
    <row r="692" spans="1:2" x14ac:dyDescent="0.25">
      <c r="A692" s="6">
        <v>689</v>
      </c>
      <c r="B692" s="6" t="str">
        <f>"00437931"</f>
        <v>00437931</v>
      </c>
    </row>
    <row r="693" spans="1:2" x14ac:dyDescent="0.25">
      <c r="A693" s="6">
        <v>690</v>
      </c>
      <c r="B693" s="6" t="str">
        <f>"00439040"</f>
        <v>00439040</v>
      </c>
    </row>
    <row r="694" spans="1:2" x14ac:dyDescent="0.25">
      <c r="A694" s="6">
        <v>691</v>
      </c>
      <c r="B694" s="6" t="str">
        <f>"00439595"</f>
        <v>00439595</v>
      </c>
    </row>
    <row r="695" spans="1:2" x14ac:dyDescent="0.25">
      <c r="A695" s="6">
        <v>692</v>
      </c>
      <c r="B695" s="6" t="str">
        <f>"00440594"</f>
        <v>00440594</v>
      </c>
    </row>
    <row r="696" spans="1:2" x14ac:dyDescent="0.25">
      <c r="A696" s="6">
        <v>693</v>
      </c>
      <c r="B696" s="6" t="str">
        <f>"00441227"</f>
        <v>00441227</v>
      </c>
    </row>
    <row r="697" spans="1:2" x14ac:dyDescent="0.25">
      <c r="A697" s="6">
        <v>694</v>
      </c>
      <c r="B697" s="6" t="str">
        <f>"00441485"</f>
        <v>00441485</v>
      </c>
    </row>
    <row r="698" spans="1:2" x14ac:dyDescent="0.25">
      <c r="A698" s="6">
        <v>695</v>
      </c>
      <c r="B698" s="6" t="str">
        <f>"00441548"</f>
        <v>00441548</v>
      </c>
    </row>
    <row r="699" spans="1:2" x14ac:dyDescent="0.25">
      <c r="A699" s="6">
        <v>696</v>
      </c>
      <c r="B699" s="6" t="str">
        <f>"00443275"</f>
        <v>00443275</v>
      </c>
    </row>
    <row r="700" spans="1:2" x14ac:dyDescent="0.25">
      <c r="A700" s="6">
        <v>697</v>
      </c>
      <c r="B700" s="6" t="str">
        <f>"00443874"</f>
        <v>00443874</v>
      </c>
    </row>
    <row r="701" spans="1:2" x14ac:dyDescent="0.25">
      <c r="A701" s="6">
        <v>698</v>
      </c>
      <c r="B701" s="6" t="str">
        <f>"00444248"</f>
        <v>00444248</v>
      </c>
    </row>
    <row r="702" spans="1:2" x14ac:dyDescent="0.25">
      <c r="A702" s="6">
        <v>699</v>
      </c>
      <c r="B702" s="6" t="str">
        <f>"00444415"</f>
        <v>00444415</v>
      </c>
    </row>
    <row r="703" spans="1:2" x14ac:dyDescent="0.25">
      <c r="A703" s="6">
        <v>700</v>
      </c>
      <c r="B703" s="6" t="str">
        <f>"00444840"</f>
        <v>00444840</v>
      </c>
    </row>
    <row r="704" spans="1:2" x14ac:dyDescent="0.25">
      <c r="A704" s="6">
        <v>701</v>
      </c>
      <c r="B704" s="6" t="str">
        <f>"00445248"</f>
        <v>00445248</v>
      </c>
    </row>
    <row r="705" spans="1:2" x14ac:dyDescent="0.25">
      <c r="A705" s="6">
        <v>702</v>
      </c>
      <c r="B705" s="6" t="str">
        <f>"00448902"</f>
        <v>00448902</v>
      </c>
    </row>
    <row r="706" spans="1:2" x14ac:dyDescent="0.25">
      <c r="A706" s="6">
        <v>703</v>
      </c>
      <c r="B706" s="6" t="str">
        <f>"00448907"</f>
        <v>00448907</v>
      </c>
    </row>
    <row r="707" spans="1:2" x14ac:dyDescent="0.25">
      <c r="A707" s="6">
        <v>704</v>
      </c>
      <c r="B707" s="6" t="str">
        <f>"00449787"</f>
        <v>00449787</v>
      </c>
    </row>
    <row r="708" spans="1:2" x14ac:dyDescent="0.25">
      <c r="A708" s="6">
        <v>705</v>
      </c>
      <c r="B708" s="6" t="str">
        <f>"00449812"</f>
        <v>00449812</v>
      </c>
    </row>
    <row r="709" spans="1:2" x14ac:dyDescent="0.25">
      <c r="A709" s="6">
        <v>706</v>
      </c>
      <c r="B709" s="6" t="str">
        <f>"00451030"</f>
        <v>00451030</v>
      </c>
    </row>
    <row r="710" spans="1:2" x14ac:dyDescent="0.25">
      <c r="A710" s="6">
        <v>707</v>
      </c>
      <c r="B710" s="6" t="str">
        <f>"00451790"</f>
        <v>00451790</v>
      </c>
    </row>
    <row r="711" spans="1:2" x14ac:dyDescent="0.25">
      <c r="A711" s="6">
        <v>708</v>
      </c>
      <c r="B711" s="6" t="str">
        <f>"00452266"</f>
        <v>00452266</v>
      </c>
    </row>
    <row r="712" spans="1:2" x14ac:dyDescent="0.25">
      <c r="A712" s="6">
        <v>709</v>
      </c>
      <c r="B712" s="6" t="str">
        <f>"00452683"</f>
        <v>00452683</v>
      </c>
    </row>
    <row r="713" spans="1:2" x14ac:dyDescent="0.25">
      <c r="A713" s="6">
        <v>710</v>
      </c>
      <c r="B713" s="6" t="str">
        <f>"00454224"</f>
        <v>00454224</v>
      </c>
    </row>
    <row r="714" spans="1:2" x14ac:dyDescent="0.25">
      <c r="A714" s="6">
        <v>711</v>
      </c>
      <c r="B714" s="6" t="str">
        <f>"00455693"</f>
        <v>00455693</v>
      </c>
    </row>
    <row r="715" spans="1:2" x14ac:dyDescent="0.25">
      <c r="A715" s="6">
        <v>712</v>
      </c>
      <c r="B715" s="6" t="str">
        <f>"00456076"</f>
        <v>00456076</v>
      </c>
    </row>
    <row r="716" spans="1:2" x14ac:dyDescent="0.25">
      <c r="A716" s="6">
        <v>713</v>
      </c>
      <c r="B716" s="6" t="str">
        <f>"00456103"</f>
        <v>00456103</v>
      </c>
    </row>
    <row r="717" spans="1:2" x14ac:dyDescent="0.25">
      <c r="A717" s="6">
        <v>714</v>
      </c>
      <c r="B717" s="6" t="str">
        <f>"00456152"</f>
        <v>00456152</v>
      </c>
    </row>
    <row r="718" spans="1:2" x14ac:dyDescent="0.25">
      <c r="A718" s="6">
        <v>715</v>
      </c>
      <c r="B718" s="6" t="str">
        <f>"00456400"</f>
        <v>00456400</v>
      </c>
    </row>
    <row r="719" spans="1:2" x14ac:dyDescent="0.25">
      <c r="A719" s="6">
        <v>716</v>
      </c>
      <c r="B719" s="6" t="str">
        <f>"00456728"</f>
        <v>00456728</v>
      </c>
    </row>
    <row r="720" spans="1:2" x14ac:dyDescent="0.25">
      <c r="A720" s="6">
        <v>717</v>
      </c>
      <c r="B720" s="6" t="str">
        <f>"00457176"</f>
        <v>00457176</v>
      </c>
    </row>
    <row r="721" spans="1:2" x14ac:dyDescent="0.25">
      <c r="A721" s="6">
        <v>718</v>
      </c>
      <c r="B721" s="6" t="str">
        <f>"00457674"</f>
        <v>00457674</v>
      </c>
    </row>
    <row r="722" spans="1:2" x14ac:dyDescent="0.25">
      <c r="A722" s="6">
        <v>719</v>
      </c>
      <c r="B722" s="6" t="str">
        <f>"00458405"</f>
        <v>00458405</v>
      </c>
    </row>
    <row r="723" spans="1:2" x14ac:dyDescent="0.25">
      <c r="A723" s="6">
        <v>720</v>
      </c>
      <c r="B723" s="6" t="str">
        <f>"00459248"</f>
        <v>00459248</v>
      </c>
    </row>
    <row r="724" spans="1:2" x14ac:dyDescent="0.25">
      <c r="A724" s="6">
        <v>721</v>
      </c>
      <c r="B724" s="6" t="str">
        <f>"00461283"</f>
        <v>00461283</v>
      </c>
    </row>
    <row r="725" spans="1:2" x14ac:dyDescent="0.25">
      <c r="A725" s="6">
        <v>722</v>
      </c>
      <c r="B725" s="6" t="str">
        <f>"00463003"</f>
        <v>00463003</v>
      </c>
    </row>
    <row r="726" spans="1:2" x14ac:dyDescent="0.25">
      <c r="A726" s="6">
        <v>723</v>
      </c>
      <c r="B726" s="6" t="str">
        <f>"00463096"</f>
        <v>00463096</v>
      </c>
    </row>
    <row r="727" spans="1:2" x14ac:dyDescent="0.25">
      <c r="A727" s="6">
        <v>724</v>
      </c>
      <c r="B727" s="6" t="str">
        <f>"00463995"</f>
        <v>00463995</v>
      </c>
    </row>
    <row r="728" spans="1:2" x14ac:dyDescent="0.25">
      <c r="A728" s="6">
        <v>725</v>
      </c>
      <c r="B728" s="6" t="str">
        <f>"00464286"</f>
        <v>00464286</v>
      </c>
    </row>
    <row r="729" spans="1:2" x14ac:dyDescent="0.25">
      <c r="A729" s="6">
        <v>726</v>
      </c>
      <c r="B729" s="6" t="str">
        <f>"00465901"</f>
        <v>00465901</v>
      </c>
    </row>
    <row r="730" spans="1:2" x14ac:dyDescent="0.25">
      <c r="A730" s="6">
        <v>727</v>
      </c>
      <c r="B730" s="6" t="str">
        <f>"00465937"</f>
        <v>00465937</v>
      </c>
    </row>
    <row r="731" spans="1:2" x14ac:dyDescent="0.25">
      <c r="A731" s="6">
        <v>728</v>
      </c>
      <c r="B731" s="6" t="str">
        <f>"00466646"</f>
        <v>00466646</v>
      </c>
    </row>
    <row r="732" spans="1:2" x14ac:dyDescent="0.25">
      <c r="A732" s="6">
        <v>729</v>
      </c>
      <c r="B732" s="6" t="str">
        <f>"00466866"</f>
        <v>00466866</v>
      </c>
    </row>
    <row r="733" spans="1:2" x14ac:dyDescent="0.25">
      <c r="A733" s="6">
        <v>730</v>
      </c>
      <c r="B733" s="6" t="str">
        <f>"00467412"</f>
        <v>00467412</v>
      </c>
    </row>
    <row r="734" spans="1:2" x14ac:dyDescent="0.25">
      <c r="A734" s="6">
        <v>731</v>
      </c>
      <c r="B734" s="6" t="str">
        <f>"00467415"</f>
        <v>00467415</v>
      </c>
    </row>
    <row r="735" spans="1:2" x14ac:dyDescent="0.25">
      <c r="A735" s="6">
        <v>732</v>
      </c>
      <c r="B735" s="6" t="str">
        <f>"00467474"</f>
        <v>00467474</v>
      </c>
    </row>
    <row r="736" spans="1:2" x14ac:dyDescent="0.25">
      <c r="A736" s="6">
        <v>733</v>
      </c>
      <c r="B736" s="6" t="str">
        <f>"00468380"</f>
        <v>00468380</v>
      </c>
    </row>
    <row r="737" spans="1:2" x14ac:dyDescent="0.25">
      <c r="A737" s="6">
        <v>734</v>
      </c>
      <c r="B737" s="6" t="str">
        <f>"00469024"</f>
        <v>00469024</v>
      </c>
    </row>
    <row r="738" spans="1:2" x14ac:dyDescent="0.25">
      <c r="A738" s="6">
        <v>735</v>
      </c>
      <c r="B738" s="6" t="str">
        <f>"00470867"</f>
        <v>00470867</v>
      </c>
    </row>
    <row r="739" spans="1:2" x14ac:dyDescent="0.25">
      <c r="A739" s="6">
        <v>736</v>
      </c>
      <c r="B739" s="6" t="str">
        <f>"00470901"</f>
        <v>00470901</v>
      </c>
    </row>
    <row r="740" spans="1:2" x14ac:dyDescent="0.25">
      <c r="A740" s="6">
        <v>737</v>
      </c>
      <c r="B740" s="6" t="str">
        <f>"00471033"</f>
        <v>00471033</v>
      </c>
    </row>
    <row r="741" spans="1:2" x14ac:dyDescent="0.25">
      <c r="A741" s="6">
        <v>738</v>
      </c>
      <c r="B741" s="6" t="str">
        <f>"00472363"</f>
        <v>00472363</v>
      </c>
    </row>
    <row r="742" spans="1:2" x14ac:dyDescent="0.25">
      <c r="A742" s="6">
        <v>739</v>
      </c>
      <c r="B742" s="6" t="str">
        <f>"00473506"</f>
        <v>00473506</v>
      </c>
    </row>
    <row r="743" spans="1:2" x14ac:dyDescent="0.25">
      <c r="A743" s="6">
        <v>740</v>
      </c>
      <c r="B743" s="6" t="str">
        <f>"00473618"</f>
        <v>00473618</v>
      </c>
    </row>
    <row r="744" spans="1:2" x14ac:dyDescent="0.25">
      <c r="A744" s="6">
        <v>741</v>
      </c>
      <c r="B744" s="6" t="str">
        <f>"00473962"</f>
        <v>00473962</v>
      </c>
    </row>
    <row r="745" spans="1:2" x14ac:dyDescent="0.25">
      <c r="A745" s="6">
        <v>742</v>
      </c>
      <c r="B745" s="6" t="str">
        <f>"00474078"</f>
        <v>00474078</v>
      </c>
    </row>
    <row r="746" spans="1:2" x14ac:dyDescent="0.25">
      <c r="A746" s="6">
        <v>743</v>
      </c>
      <c r="B746" s="6" t="str">
        <f>"00474141"</f>
        <v>00474141</v>
      </c>
    </row>
    <row r="747" spans="1:2" x14ac:dyDescent="0.25">
      <c r="A747" s="6">
        <v>744</v>
      </c>
      <c r="B747" s="6" t="str">
        <f>"00474222"</f>
        <v>00474222</v>
      </c>
    </row>
    <row r="748" spans="1:2" x14ac:dyDescent="0.25">
      <c r="A748" s="6">
        <v>745</v>
      </c>
      <c r="B748" s="6" t="str">
        <f>"00475955"</f>
        <v>00475955</v>
      </c>
    </row>
    <row r="749" spans="1:2" x14ac:dyDescent="0.25">
      <c r="A749" s="6">
        <v>746</v>
      </c>
      <c r="B749" s="6" t="str">
        <f>"00476593"</f>
        <v>00476593</v>
      </c>
    </row>
    <row r="750" spans="1:2" x14ac:dyDescent="0.25">
      <c r="A750" s="6">
        <v>747</v>
      </c>
      <c r="B750" s="6" t="str">
        <f>"00477138"</f>
        <v>00477138</v>
      </c>
    </row>
    <row r="751" spans="1:2" x14ac:dyDescent="0.25">
      <c r="A751" s="6">
        <v>748</v>
      </c>
      <c r="B751" s="6" t="str">
        <f>"00478033"</f>
        <v>00478033</v>
      </c>
    </row>
    <row r="752" spans="1:2" x14ac:dyDescent="0.25">
      <c r="A752" s="6">
        <v>749</v>
      </c>
      <c r="B752" s="6" t="str">
        <f>"00479194"</f>
        <v>00479194</v>
      </c>
    </row>
    <row r="753" spans="1:2" x14ac:dyDescent="0.25">
      <c r="A753" s="6">
        <v>750</v>
      </c>
      <c r="B753" s="6" t="str">
        <f>"00479235"</f>
        <v>00479235</v>
      </c>
    </row>
    <row r="754" spans="1:2" x14ac:dyDescent="0.25">
      <c r="A754" s="6">
        <v>751</v>
      </c>
      <c r="B754" s="6" t="str">
        <f>"00480378"</f>
        <v>00480378</v>
      </c>
    </row>
    <row r="755" spans="1:2" x14ac:dyDescent="0.25">
      <c r="A755" s="6">
        <v>752</v>
      </c>
      <c r="B755" s="6" t="str">
        <f>"00480875"</f>
        <v>00480875</v>
      </c>
    </row>
    <row r="756" spans="1:2" x14ac:dyDescent="0.25">
      <c r="A756" s="6">
        <v>753</v>
      </c>
      <c r="B756" s="6" t="str">
        <f>"00480886"</f>
        <v>00480886</v>
      </c>
    </row>
    <row r="757" spans="1:2" x14ac:dyDescent="0.25">
      <c r="A757" s="6">
        <v>754</v>
      </c>
      <c r="B757" s="6" t="str">
        <f>"00481420"</f>
        <v>00481420</v>
      </c>
    </row>
    <row r="758" spans="1:2" x14ac:dyDescent="0.25">
      <c r="A758" s="6">
        <v>755</v>
      </c>
      <c r="B758" s="6" t="str">
        <f>"00481493"</f>
        <v>00481493</v>
      </c>
    </row>
    <row r="759" spans="1:2" x14ac:dyDescent="0.25">
      <c r="A759" s="6">
        <v>756</v>
      </c>
      <c r="B759" s="6" t="str">
        <f>"00482130"</f>
        <v>00482130</v>
      </c>
    </row>
    <row r="760" spans="1:2" x14ac:dyDescent="0.25">
      <c r="A760" s="6">
        <v>757</v>
      </c>
      <c r="B760" s="6" t="str">
        <f>"00482769"</f>
        <v>00482769</v>
      </c>
    </row>
    <row r="761" spans="1:2" x14ac:dyDescent="0.25">
      <c r="A761" s="6">
        <v>758</v>
      </c>
      <c r="B761" s="6" t="str">
        <f>"00483162"</f>
        <v>00483162</v>
      </c>
    </row>
    <row r="762" spans="1:2" x14ac:dyDescent="0.25">
      <c r="A762" s="6">
        <v>759</v>
      </c>
      <c r="B762" s="6" t="str">
        <f>"00483919"</f>
        <v>00483919</v>
      </c>
    </row>
    <row r="763" spans="1:2" x14ac:dyDescent="0.25">
      <c r="A763" s="6">
        <v>760</v>
      </c>
      <c r="B763" s="6" t="str">
        <f>"00484017"</f>
        <v>00484017</v>
      </c>
    </row>
    <row r="764" spans="1:2" x14ac:dyDescent="0.25">
      <c r="A764" s="6">
        <v>761</v>
      </c>
      <c r="B764" s="6" t="str">
        <f>"00484101"</f>
        <v>00484101</v>
      </c>
    </row>
    <row r="765" spans="1:2" x14ac:dyDescent="0.25">
      <c r="A765" s="6">
        <v>762</v>
      </c>
      <c r="B765" s="6" t="str">
        <f>"00484322"</f>
        <v>00484322</v>
      </c>
    </row>
    <row r="766" spans="1:2" x14ac:dyDescent="0.25">
      <c r="A766" s="6">
        <v>763</v>
      </c>
      <c r="B766" s="6" t="str">
        <f>"00484540"</f>
        <v>00484540</v>
      </c>
    </row>
    <row r="767" spans="1:2" x14ac:dyDescent="0.25">
      <c r="A767" s="6">
        <v>764</v>
      </c>
      <c r="B767" s="6" t="str">
        <f>"00486291"</f>
        <v>00486291</v>
      </c>
    </row>
    <row r="768" spans="1:2" x14ac:dyDescent="0.25">
      <c r="A768" s="6">
        <v>765</v>
      </c>
      <c r="B768" s="6" t="str">
        <f>"00486378"</f>
        <v>00486378</v>
      </c>
    </row>
    <row r="769" spans="1:2" x14ac:dyDescent="0.25">
      <c r="A769" s="6">
        <v>766</v>
      </c>
      <c r="B769" s="6" t="str">
        <f>"00486687"</f>
        <v>00486687</v>
      </c>
    </row>
    <row r="770" spans="1:2" x14ac:dyDescent="0.25">
      <c r="A770" s="6">
        <v>767</v>
      </c>
      <c r="B770" s="6" t="str">
        <f>"00487225"</f>
        <v>00487225</v>
      </c>
    </row>
    <row r="771" spans="1:2" x14ac:dyDescent="0.25">
      <c r="A771" s="6">
        <v>768</v>
      </c>
      <c r="B771" s="6" t="str">
        <f>"00487708"</f>
        <v>00487708</v>
      </c>
    </row>
    <row r="772" spans="1:2" x14ac:dyDescent="0.25">
      <c r="A772" s="6">
        <v>769</v>
      </c>
      <c r="B772" s="6" t="str">
        <f>"00487958"</f>
        <v>00487958</v>
      </c>
    </row>
    <row r="773" spans="1:2" x14ac:dyDescent="0.25">
      <c r="A773" s="6">
        <v>770</v>
      </c>
      <c r="B773" s="6" t="str">
        <f>"00487988"</f>
        <v>00487988</v>
      </c>
    </row>
    <row r="774" spans="1:2" x14ac:dyDescent="0.25">
      <c r="A774" s="6">
        <v>771</v>
      </c>
      <c r="B774" s="6" t="str">
        <f>"00488136"</f>
        <v>00488136</v>
      </c>
    </row>
    <row r="775" spans="1:2" x14ac:dyDescent="0.25">
      <c r="A775" s="6">
        <v>772</v>
      </c>
      <c r="B775" s="6" t="str">
        <f>"00488664"</f>
        <v>00488664</v>
      </c>
    </row>
    <row r="776" spans="1:2" x14ac:dyDescent="0.25">
      <c r="A776" s="6">
        <v>773</v>
      </c>
      <c r="B776" s="6" t="str">
        <f>"00489101"</f>
        <v>00489101</v>
      </c>
    </row>
    <row r="777" spans="1:2" x14ac:dyDescent="0.25">
      <c r="A777" s="6">
        <v>774</v>
      </c>
      <c r="B777" s="6" t="str">
        <f>"00489260"</f>
        <v>00489260</v>
      </c>
    </row>
    <row r="778" spans="1:2" x14ac:dyDescent="0.25">
      <c r="A778" s="6">
        <v>775</v>
      </c>
      <c r="B778" s="6" t="str">
        <f>"00490176"</f>
        <v>00490176</v>
      </c>
    </row>
    <row r="779" spans="1:2" x14ac:dyDescent="0.25">
      <c r="A779" s="6">
        <v>776</v>
      </c>
      <c r="B779" s="6" t="str">
        <f>"00490634"</f>
        <v>00490634</v>
      </c>
    </row>
    <row r="780" spans="1:2" x14ac:dyDescent="0.25">
      <c r="A780" s="6">
        <v>777</v>
      </c>
      <c r="B780" s="6" t="str">
        <f>"00490785"</f>
        <v>00490785</v>
      </c>
    </row>
    <row r="781" spans="1:2" x14ac:dyDescent="0.25">
      <c r="A781" s="6">
        <v>778</v>
      </c>
      <c r="B781" s="6" t="str">
        <f>"00490948"</f>
        <v>00490948</v>
      </c>
    </row>
    <row r="782" spans="1:2" x14ac:dyDescent="0.25">
      <c r="A782" s="6">
        <v>779</v>
      </c>
      <c r="B782" s="6" t="str">
        <f>"00491013"</f>
        <v>00491013</v>
      </c>
    </row>
    <row r="783" spans="1:2" x14ac:dyDescent="0.25">
      <c r="A783" s="6">
        <v>780</v>
      </c>
      <c r="B783" s="6" t="str">
        <f>"00491617"</f>
        <v>00491617</v>
      </c>
    </row>
    <row r="784" spans="1:2" x14ac:dyDescent="0.25">
      <c r="A784" s="6">
        <v>781</v>
      </c>
      <c r="B784" s="6" t="str">
        <f>"00492176"</f>
        <v>00492176</v>
      </c>
    </row>
    <row r="785" spans="1:2" x14ac:dyDescent="0.25">
      <c r="A785" s="6">
        <v>782</v>
      </c>
      <c r="B785" s="6" t="str">
        <f>"00492316"</f>
        <v>00492316</v>
      </c>
    </row>
    <row r="786" spans="1:2" x14ac:dyDescent="0.25">
      <c r="A786" s="6">
        <v>783</v>
      </c>
      <c r="B786" s="6" t="str">
        <f>"00493338"</f>
        <v>00493338</v>
      </c>
    </row>
    <row r="787" spans="1:2" x14ac:dyDescent="0.25">
      <c r="A787" s="6">
        <v>784</v>
      </c>
      <c r="B787" s="6" t="str">
        <f>"00493455"</f>
        <v>00493455</v>
      </c>
    </row>
    <row r="788" spans="1:2" x14ac:dyDescent="0.25">
      <c r="A788" s="6">
        <v>785</v>
      </c>
      <c r="B788" s="6" t="str">
        <f>"00493567"</f>
        <v>00493567</v>
      </c>
    </row>
    <row r="789" spans="1:2" x14ac:dyDescent="0.25">
      <c r="A789" s="6">
        <v>786</v>
      </c>
      <c r="B789" s="6" t="str">
        <f>"00493585"</f>
        <v>00493585</v>
      </c>
    </row>
    <row r="790" spans="1:2" x14ac:dyDescent="0.25">
      <c r="A790" s="6">
        <v>787</v>
      </c>
      <c r="B790" s="6" t="str">
        <f>"00494234"</f>
        <v>00494234</v>
      </c>
    </row>
    <row r="791" spans="1:2" x14ac:dyDescent="0.25">
      <c r="A791" s="6">
        <v>788</v>
      </c>
      <c r="B791" s="6" t="str">
        <f>"00494656"</f>
        <v>00494656</v>
      </c>
    </row>
    <row r="792" spans="1:2" x14ac:dyDescent="0.25">
      <c r="A792" s="6">
        <v>789</v>
      </c>
      <c r="B792" s="6" t="str">
        <f>"00495286"</f>
        <v>00495286</v>
      </c>
    </row>
    <row r="793" spans="1:2" x14ac:dyDescent="0.25">
      <c r="A793" s="6">
        <v>790</v>
      </c>
      <c r="B793" s="6" t="str">
        <f>"00495764"</f>
        <v>00495764</v>
      </c>
    </row>
    <row r="794" spans="1:2" x14ac:dyDescent="0.25">
      <c r="A794" s="6">
        <v>791</v>
      </c>
      <c r="B794" s="6" t="str">
        <f>"00495896"</f>
        <v>00495896</v>
      </c>
    </row>
    <row r="795" spans="1:2" x14ac:dyDescent="0.25">
      <c r="A795" s="6">
        <v>792</v>
      </c>
      <c r="B795" s="6" t="str">
        <f>"00496012"</f>
        <v>00496012</v>
      </c>
    </row>
    <row r="796" spans="1:2" x14ac:dyDescent="0.25">
      <c r="A796" s="6">
        <v>793</v>
      </c>
      <c r="B796" s="6" t="str">
        <f>"00496210"</f>
        <v>00496210</v>
      </c>
    </row>
    <row r="797" spans="1:2" x14ac:dyDescent="0.25">
      <c r="A797" s="6">
        <v>794</v>
      </c>
      <c r="B797" s="6" t="str">
        <f>"00496296"</f>
        <v>00496296</v>
      </c>
    </row>
    <row r="798" spans="1:2" x14ac:dyDescent="0.25">
      <c r="A798" s="6">
        <v>795</v>
      </c>
      <c r="B798" s="6" t="str">
        <f>"00496471"</f>
        <v>00496471</v>
      </c>
    </row>
    <row r="799" spans="1:2" x14ac:dyDescent="0.25">
      <c r="A799" s="6">
        <v>796</v>
      </c>
      <c r="B799" s="6" t="str">
        <f>"00496608"</f>
        <v>00496608</v>
      </c>
    </row>
    <row r="800" spans="1:2" x14ac:dyDescent="0.25">
      <c r="A800" s="6">
        <v>797</v>
      </c>
      <c r="B800" s="6" t="str">
        <f>"00496640"</f>
        <v>00496640</v>
      </c>
    </row>
    <row r="801" spans="1:2" x14ac:dyDescent="0.25">
      <c r="A801" s="6">
        <v>798</v>
      </c>
      <c r="B801" s="6" t="str">
        <f>"00497333"</f>
        <v>00497333</v>
      </c>
    </row>
    <row r="802" spans="1:2" x14ac:dyDescent="0.25">
      <c r="A802" s="6">
        <v>799</v>
      </c>
      <c r="B802" s="6" t="str">
        <f>"00497413"</f>
        <v>00497413</v>
      </c>
    </row>
    <row r="803" spans="1:2" x14ac:dyDescent="0.25">
      <c r="A803" s="6">
        <v>800</v>
      </c>
      <c r="B803" s="6" t="str">
        <f>"00497462"</f>
        <v>00497462</v>
      </c>
    </row>
    <row r="804" spans="1:2" x14ac:dyDescent="0.25">
      <c r="A804" s="6">
        <v>801</v>
      </c>
      <c r="B804" s="6" t="str">
        <f>"00498605"</f>
        <v>00498605</v>
      </c>
    </row>
    <row r="805" spans="1:2" x14ac:dyDescent="0.25">
      <c r="A805" s="6">
        <v>802</v>
      </c>
      <c r="B805" s="6" t="str">
        <f>"00499064"</f>
        <v>00499064</v>
      </c>
    </row>
    <row r="806" spans="1:2" x14ac:dyDescent="0.25">
      <c r="A806" s="6">
        <v>803</v>
      </c>
      <c r="B806" s="6" t="str">
        <f>"00500401"</f>
        <v>00500401</v>
      </c>
    </row>
    <row r="807" spans="1:2" x14ac:dyDescent="0.25">
      <c r="A807" s="6">
        <v>804</v>
      </c>
      <c r="B807" s="6" t="str">
        <f>"00501203"</f>
        <v>00501203</v>
      </c>
    </row>
    <row r="808" spans="1:2" x14ac:dyDescent="0.25">
      <c r="A808" s="6">
        <v>805</v>
      </c>
      <c r="B808" s="6" t="str">
        <f>"00501664"</f>
        <v>00501664</v>
      </c>
    </row>
    <row r="809" spans="1:2" x14ac:dyDescent="0.25">
      <c r="A809" s="6">
        <v>806</v>
      </c>
      <c r="B809" s="6" t="str">
        <f>"00501742"</f>
        <v>00501742</v>
      </c>
    </row>
    <row r="810" spans="1:2" x14ac:dyDescent="0.25">
      <c r="A810" s="6">
        <v>807</v>
      </c>
      <c r="B810" s="6" t="str">
        <f>"00501939"</f>
        <v>00501939</v>
      </c>
    </row>
    <row r="811" spans="1:2" x14ac:dyDescent="0.25">
      <c r="A811" s="6">
        <v>808</v>
      </c>
      <c r="B811" s="6" t="str">
        <f>"00502779"</f>
        <v>00502779</v>
      </c>
    </row>
    <row r="812" spans="1:2" x14ac:dyDescent="0.25">
      <c r="A812" s="6">
        <v>809</v>
      </c>
      <c r="B812" s="6" t="str">
        <f>"00503093"</f>
        <v>00503093</v>
      </c>
    </row>
    <row r="813" spans="1:2" x14ac:dyDescent="0.25">
      <c r="A813" s="6">
        <v>810</v>
      </c>
      <c r="B813" s="6" t="str">
        <f>"00504176"</f>
        <v>00504176</v>
      </c>
    </row>
    <row r="814" spans="1:2" x14ac:dyDescent="0.25">
      <c r="A814" s="6">
        <v>811</v>
      </c>
      <c r="B814" s="6" t="str">
        <f>"00504365"</f>
        <v>00504365</v>
      </c>
    </row>
    <row r="815" spans="1:2" x14ac:dyDescent="0.25">
      <c r="A815" s="6">
        <v>812</v>
      </c>
      <c r="B815" s="6" t="str">
        <f>"00505223"</f>
        <v>00505223</v>
      </c>
    </row>
    <row r="816" spans="1:2" x14ac:dyDescent="0.25">
      <c r="A816" s="6">
        <v>813</v>
      </c>
      <c r="B816" s="6" t="str">
        <f>"00505500"</f>
        <v>00505500</v>
      </c>
    </row>
    <row r="817" spans="1:2" x14ac:dyDescent="0.25">
      <c r="A817" s="6">
        <v>814</v>
      </c>
      <c r="B817" s="6" t="str">
        <f>"00505826"</f>
        <v>00505826</v>
      </c>
    </row>
    <row r="818" spans="1:2" x14ac:dyDescent="0.25">
      <c r="A818" s="6">
        <v>815</v>
      </c>
      <c r="B818" s="6" t="str">
        <f>"00506204"</f>
        <v>00506204</v>
      </c>
    </row>
    <row r="819" spans="1:2" x14ac:dyDescent="0.25">
      <c r="A819" s="6">
        <v>816</v>
      </c>
      <c r="B819" s="6" t="str">
        <f>"00506755"</f>
        <v>00506755</v>
      </c>
    </row>
    <row r="820" spans="1:2" x14ac:dyDescent="0.25">
      <c r="A820" s="6">
        <v>817</v>
      </c>
      <c r="B820" s="6" t="str">
        <f>"00509895"</f>
        <v>00509895</v>
      </c>
    </row>
    <row r="821" spans="1:2" x14ac:dyDescent="0.25">
      <c r="A821" s="6">
        <v>818</v>
      </c>
      <c r="B821" s="6" t="str">
        <f>"00510524"</f>
        <v>00510524</v>
      </c>
    </row>
    <row r="822" spans="1:2" x14ac:dyDescent="0.25">
      <c r="A822" s="6">
        <v>819</v>
      </c>
      <c r="B822" s="6" t="str">
        <f>"00511175"</f>
        <v>00511175</v>
      </c>
    </row>
    <row r="823" spans="1:2" x14ac:dyDescent="0.25">
      <c r="A823" s="6">
        <v>820</v>
      </c>
      <c r="B823" s="6" t="str">
        <f>"00511854"</f>
        <v>00511854</v>
      </c>
    </row>
    <row r="824" spans="1:2" x14ac:dyDescent="0.25">
      <c r="A824" s="6">
        <v>821</v>
      </c>
      <c r="B824" s="6" t="str">
        <f>"00518992"</f>
        <v>00518992</v>
      </c>
    </row>
    <row r="825" spans="1:2" x14ac:dyDescent="0.25">
      <c r="A825" s="6">
        <v>822</v>
      </c>
      <c r="B825" s="6" t="str">
        <f>"00522277"</f>
        <v>00522277</v>
      </c>
    </row>
    <row r="826" spans="1:2" x14ac:dyDescent="0.25">
      <c r="A826" s="6">
        <v>823</v>
      </c>
      <c r="B826" s="6" t="str">
        <f>"00523765"</f>
        <v>00523765</v>
      </c>
    </row>
    <row r="827" spans="1:2" x14ac:dyDescent="0.25">
      <c r="A827" s="6">
        <v>824</v>
      </c>
      <c r="B827" s="6" t="str">
        <f>"00528258"</f>
        <v>00528258</v>
      </c>
    </row>
    <row r="828" spans="1:2" x14ac:dyDescent="0.25">
      <c r="A828" s="6">
        <v>825</v>
      </c>
      <c r="B828" s="6" t="str">
        <f>"00529763"</f>
        <v>00529763</v>
      </c>
    </row>
    <row r="829" spans="1:2" x14ac:dyDescent="0.25">
      <c r="A829" s="6">
        <v>826</v>
      </c>
      <c r="B829" s="6" t="str">
        <f>"00529795"</f>
        <v>00529795</v>
      </c>
    </row>
    <row r="830" spans="1:2" x14ac:dyDescent="0.25">
      <c r="A830" s="6">
        <v>827</v>
      </c>
      <c r="B830" s="6" t="str">
        <f>"00531551"</f>
        <v>00531551</v>
      </c>
    </row>
    <row r="831" spans="1:2" x14ac:dyDescent="0.25">
      <c r="A831" s="6">
        <v>828</v>
      </c>
      <c r="B831" s="6" t="str">
        <f>"00534550"</f>
        <v>00534550</v>
      </c>
    </row>
    <row r="832" spans="1:2" x14ac:dyDescent="0.25">
      <c r="A832" s="6">
        <v>829</v>
      </c>
      <c r="B832" s="6" t="str">
        <f>"00534691"</f>
        <v>00534691</v>
      </c>
    </row>
    <row r="833" spans="1:2" x14ac:dyDescent="0.25">
      <c r="A833" s="6">
        <v>830</v>
      </c>
      <c r="B833" s="6" t="str">
        <f>"00534947"</f>
        <v>00534947</v>
      </c>
    </row>
    <row r="834" spans="1:2" x14ac:dyDescent="0.25">
      <c r="A834" s="6">
        <v>831</v>
      </c>
      <c r="B834" s="6" t="str">
        <f>"00538331"</f>
        <v>00538331</v>
      </c>
    </row>
    <row r="835" spans="1:2" x14ac:dyDescent="0.25">
      <c r="A835" s="6">
        <v>832</v>
      </c>
      <c r="B835" s="6" t="str">
        <f>"00538590"</f>
        <v>00538590</v>
      </c>
    </row>
    <row r="836" spans="1:2" x14ac:dyDescent="0.25">
      <c r="A836" s="6">
        <v>833</v>
      </c>
      <c r="B836" s="6" t="str">
        <f>"00538611"</f>
        <v>00538611</v>
      </c>
    </row>
    <row r="837" spans="1:2" x14ac:dyDescent="0.25">
      <c r="A837" s="6">
        <v>834</v>
      </c>
      <c r="B837" s="6" t="str">
        <f>"00541264"</f>
        <v>00541264</v>
      </c>
    </row>
    <row r="838" spans="1:2" x14ac:dyDescent="0.25">
      <c r="A838" s="6">
        <v>835</v>
      </c>
      <c r="B838" s="6" t="str">
        <f>"00541478"</f>
        <v>00541478</v>
      </c>
    </row>
    <row r="839" spans="1:2" x14ac:dyDescent="0.25">
      <c r="A839" s="6">
        <v>836</v>
      </c>
      <c r="B839" s="6" t="str">
        <f>"00541494"</f>
        <v>00541494</v>
      </c>
    </row>
    <row r="840" spans="1:2" x14ac:dyDescent="0.25">
      <c r="A840" s="6">
        <v>837</v>
      </c>
      <c r="B840" s="6" t="str">
        <f>"00541924"</f>
        <v>00541924</v>
      </c>
    </row>
    <row r="841" spans="1:2" x14ac:dyDescent="0.25">
      <c r="A841" s="6">
        <v>838</v>
      </c>
      <c r="B841" s="6" t="str">
        <f>"00543227"</f>
        <v>00543227</v>
      </c>
    </row>
    <row r="842" spans="1:2" x14ac:dyDescent="0.25">
      <c r="A842" s="6">
        <v>839</v>
      </c>
      <c r="B842" s="6" t="str">
        <f>"00543706"</f>
        <v>00543706</v>
      </c>
    </row>
    <row r="843" spans="1:2" x14ac:dyDescent="0.25">
      <c r="A843" s="6">
        <v>840</v>
      </c>
      <c r="B843" s="6" t="str">
        <f>"00544374"</f>
        <v>00544374</v>
      </c>
    </row>
    <row r="844" spans="1:2" x14ac:dyDescent="0.25">
      <c r="A844" s="6">
        <v>841</v>
      </c>
      <c r="B844" s="6" t="str">
        <f>"00544940"</f>
        <v>00544940</v>
      </c>
    </row>
    <row r="845" spans="1:2" x14ac:dyDescent="0.25">
      <c r="A845" s="6">
        <v>842</v>
      </c>
      <c r="B845" s="6" t="str">
        <f>"00545607"</f>
        <v>00545607</v>
      </c>
    </row>
    <row r="846" spans="1:2" x14ac:dyDescent="0.25">
      <c r="A846" s="6">
        <v>843</v>
      </c>
      <c r="B846" s="6" t="str">
        <f>"00546009"</f>
        <v>00546009</v>
      </c>
    </row>
    <row r="847" spans="1:2" x14ac:dyDescent="0.25">
      <c r="A847" s="6">
        <v>844</v>
      </c>
      <c r="B847" s="6" t="str">
        <f>"00546058"</f>
        <v>00546058</v>
      </c>
    </row>
    <row r="848" spans="1:2" x14ac:dyDescent="0.25">
      <c r="A848" s="6">
        <v>845</v>
      </c>
      <c r="B848" s="6" t="str">
        <f>"00546585"</f>
        <v>00546585</v>
      </c>
    </row>
    <row r="849" spans="1:2" x14ac:dyDescent="0.25">
      <c r="A849" s="6">
        <v>846</v>
      </c>
      <c r="B849" s="6" t="str">
        <f>"00546747"</f>
        <v>00546747</v>
      </c>
    </row>
    <row r="850" spans="1:2" x14ac:dyDescent="0.25">
      <c r="A850" s="6">
        <v>847</v>
      </c>
      <c r="B850" s="6" t="str">
        <f>"00546981"</f>
        <v>00546981</v>
      </c>
    </row>
    <row r="851" spans="1:2" x14ac:dyDescent="0.25">
      <c r="A851" s="6">
        <v>848</v>
      </c>
      <c r="B851" s="6" t="str">
        <f>"00547018"</f>
        <v>00547018</v>
      </c>
    </row>
    <row r="852" spans="1:2" x14ac:dyDescent="0.25">
      <c r="A852" s="6">
        <v>849</v>
      </c>
      <c r="B852" s="6" t="str">
        <f>"00547047"</f>
        <v>00547047</v>
      </c>
    </row>
    <row r="853" spans="1:2" x14ac:dyDescent="0.25">
      <c r="A853" s="6">
        <v>850</v>
      </c>
      <c r="B853" s="6" t="str">
        <f>"00547076"</f>
        <v>00547076</v>
      </c>
    </row>
    <row r="854" spans="1:2" x14ac:dyDescent="0.25">
      <c r="A854" s="6">
        <v>851</v>
      </c>
      <c r="B854" s="6" t="str">
        <f>"00547148"</f>
        <v>00547148</v>
      </c>
    </row>
    <row r="855" spans="1:2" x14ac:dyDescent="0.25">
      <c r="A855" s="6">
        <v>852</v>
      </c>
      <c r="B855" s="6" t="str">
        <f>"00547290"</f>
        <v>00547290</v>
      </c>
    </row>
    <row r="856" spans="1:2" x14ac:dyDescent="0.25">
      <c r="A856" s="6">
        <v>853</v>
      </c>
      <c r="B856" s="6" t="str">
        <f>"00547869"</f>
        <v>00547869</v>
      </c>
    </row>
    <row r="857" spans="1:2" x14ac:dyDescent="0.25">
      <c r="A857" s="6">
        <v>854</v>
      </c>
      <c r="B857" s="6" t="str">
        <f>"00548255"</f>
        <v>00548255</v>
      </c>
    </row>
    <row r="858" spans="1:2" x14ac:dyDescent="0.25">
      <c r="A858" s="6">
        <v>855</v>
      </c>
      <c r="B858" s="6" t="str">
        <f>"00548287"</f>
        <v>00548287</v>
      </c>
    </row>
    <row r="859" spans="1:2" x14ac:dyDescent="0.25">
      <c r="A859" s="6">
        <v>856</v>
      </c>
      <c r="B859" s="6" t="str">
        <f>"00548313"</f>
        <v>00548313</v>
      </c>
    </row>
    <row r="860" spans="1:2" x14ac:dyDescent="0.25">
      <c r="A860" s="6">
        <v>857</v>
      </c>
      <c r="B860" s="6" t="str">
        <f>"00548791"</f>
        <v>00548791</v>
      </c>
    </row>
    <row r="861" spans="1:2" x14ac:dyDescent="0.25">
      <c r="A861" s="6">
        <v>858</v>
      </c>
      <c r="B861" s="6" t="str">
        <f>"00548900"</f>
        <v>00548900</v>
      </c>
    </row>
    <row r="862" spans="1:2" x14ac:dyDescent="0.25">
      <c r="A862" s="6">
        <v>859</v>
      </c>
      <c r="B862" s="6" t="str">
        <f>"00549049"</f>
        <v>00549049</v>
      </c>
    </row>
    <row r="863" spans="1:2" x14ac:dyDescent="0.25">
      <c r="A863" s="6">
        <v>860</v>
      </c>
      <c r="B863" s="6" t="str">
        <f>"00549381"</f>
        <v>00549381</v>
      </c>
    </row>
    <row r="864" spans="1:2" x14ac:dyDescent="0.25">
      <c r="A864" s="6">
        <v>861</v>
      </c>
      <c r="B864" s="6" t="str">
        <f>"00549602"</f>
        <v>00549602</v>
      </c>
    </row>
    <row r="865" spans="1:2" x14ac:dyDescent="0.25">
      <c r="A865" s="6">
        <v>862</v>
      </c>
      <c r="B865" s="6" t="str">
        <f>"00549809"</f>
        <v>00549809</v>
      </c>
    </row>
    <row r="866" spans="1:2" x14ac:dyDescent="0.25">
      <c r="A866" s="6">
        <v>863</v>
      </c>
      <c r="B866" s="6" t="str">
        <f>"00549827"</f>
        <v>00549827</v>
      </c>
    </row>
    <row r="867" spans="1:2" x14ac:dyDescent="0.25">
      <c r="A867" s="6">
        <v>864</v>
      </c>
      <c r="B867" s="6" t="str">
        <f>"00550118"</f>
        <v>00550118</v>
      </c>
    </row>
    <row r="868" spans="1:2" x14ac:dyDescent="0.25">
      <c r="A868" s="6">
        <v>865</v>
      </c>
      <c r="B868" s="6" t="str">
        <f>"00550212"</f>
        <v>00550212</v>
      </c>
    </row>
    <row r="869" spans="1:2" x14ac:dyDescent="0.25">
      <c r="A869" s="6">
        <v>866</v>
      </c>
      <c r="B869" s="6" t="str">
        <f>"00550243"</f>
        <v>00550243</v>
      </c>
    </row>
    <row r="870" spans="1:2" x14ac:dyDescent="0.25">
      <c r="A870" s="6">
        <v>867</v>
      </c>
      <c r="B870" s="6" t="str">
        <f>"00550279"</f>
        <v>00550279</v>
      </c>
    </row>
    <row r="871" spans="1:2" x14ac:dyDescent="0.25">
      <c r="A871" s="6">
        <v>868</v>
      </c>
      <c r="B871" s="6" t="str">
        <f>"00550463"</f>
        <v>00550463</v>
      </c>
    </row>
    <row r="872" spans="1:2" x14ac:dyDescent="0.25">
      <c r="A872" s="6">
        <v>869</v>
      </c>
      <c r="B872" s="6" t="str">
        <f>"00550633"</f>
        <v>00550633</v>
      </c>
    </row>
    <row r="873" spans="1:2" x14ac:dyDescent="0.25">
      <c r="A873" s="6">
        <v>870</v>
      </c>
      <c r="B873" s="6" t="str">
        <f>"00550704"</f>
        <v>00550704</v>
      </c>
    </row>
    <row r="874" spans="1:2" x14ac:dyDescent="0.25">
      <c r="A874" s="6">
        <v>871</v>
      </c>
      <c r="B874" s="6" t="str">
        <f>"00550729"</f>
        <v>00550729</v>
      </c>
    </row>
    <row r="875" spans="1:2" x14ac:dyDescent="0.25">
      <c r="A875" s="6">
        <v>872</v>
      </c>
      <c r="B875" s="6" t="str">
        <f>"00550831"</f>
        <v>00550831</v>
      </c>
    </row>
    <row r="876" spans="1:2" x14ac:dyDescent="0.25">
      <c r="A876" s="6">
        <v>873</v>
      </c>
      <c r="B876" s="6" t="str">
        <f>"00550896"</f>
        <v>00550896</v>
      </c>
    </row>
    <row r="877" spans="1:2" x14ac:dyDescent="0.25">
      <c r="A877" s="6">
        <v>874</v>
      </c>
      <c r="B877" s="6" t="str">
        <f>"00551077"</f>
        <v>00551077</v>
      </c>
    </row>
    <row r="878" spans="1:2" x14ac:dyDescent="0.25">
      <c r="A878" s="6">
        <v>875</v>
      </c>
      <c r="B878" s="6" t="str">
        <f>"00551268"</f>
        <v>00551268</v>
      </c>
    </row>
    <row r="879" spans="1:2" x14ac:dyDescent="0.25">
      <c r="A879" s="6">
        <v>876</v>
      </c>
      <c r="B879" s="6" t="str">
        <f>"00551270"</f>
        <v>00551270</v>
      </c>
    </row>
    <row r="880" spans="1:2" x14ac:dyDescent="0.25">
      <c r="A880" s="6">
        <v>877</v>
      </c>
      <c r="B880" s="6" t="str">
        <f>"00551662"</f>
        <v>00551662</v>
      </c>
    </row>
    <row r="881" spans="1:2" x14ac:dyDescent="0.25">
      <c r="A881" s="6">
        <v>878</v>
      </c>
      <c r="B881" s="6" t="str">
        <f>"00552476"</f>
        <v>00552476</v>
      </c>
    </row>
    <row r="882" spans="1:2" x14ac:dyDescent="0.25">
      <c r="A882" s="6">
        <v>879</v>
      </c>
      <c r="B882" s="6" t="str">
        <f>"00552845"</f>
        <v>00552845</v>
      </c>
    </row>
    <row r="883" spans="1:2" x14ac:dyDescent="0.25">
      <c r="A883" s="6">
        <v>880</v>
      </c>
      <c r="B883" s="6" t="str">
        <f>"00553137"</f>
        <v>00553137</v>
      </c>
    </row>
    <row r="884" spans="1:2" x14ac:dyDescent="0.25">
      <c r="A884" s="6">
        <v>881</v>
      </c>
      <c r="B884" s="6" t="str">
        <f>"00553438"</f>
        <v>00553438</v>
      </c>
    </row>
    <row r="885" spans="1:2" x14ac:dyDescent="0.25">
      <c r="A885" s="6">
        <v>882</v>
      </c>
      <c r="B885" s="6" t="str">
        <f>"00553449"</f>
        <v>00553449</v>
      </c>
    </row>
    <row r="886" spans="1:2" x14ac:dyDescent="0.25">
      <c r="A886" s="6">
        <v>883</v>
      </c>
      <c r="B886" s="6" t="str">
        <f>"00554544"</f>
        <v>00554544</v>
      </c>
    </row>
    <row r="887" spans="1:2" x14ac:dyDescent="0.25">
      <c r="A887" s="6">
        <v>884</v>
      </c>
      <c r="B887" s="6" t="str">
        <f>"00555740"</f>
        <v>00555740</v>
      </c>
    </row>
    <row r="888" spans="1:2" x14ac:dyDescent="0.25">
      <c r="A888" s="6">
        <v>885</v>
      </c>
      <c r="B888" s="6" t="str">
        <f>"00556178"</f>
        <v>00556178</v>
      </c>
    </row>
    <row r="889" spans="1:2" x14ac:dyDescent="0.25">
      <c r="A889" s="6">
        <v>886</v>
      </c>
      <c r="B889" s="6" t="str">
        <f>"00558712"</f>
        <v>00558712</v>
      </c>
    </row>
    <row r="890" spans="1:2" x14ac:dyDescent="0.25">
      <c r="A890" s="6">
        <v>887</v>
      </c>
      <c r="B890" s="6" t="str">
        <f>"00559966"</f>
        <v>00559966</v>
      </c>
    </row>
    <row r="891" spans="1:2" x14ac:dyDescent="0.25">
      <c r="A891" s="6">
        <v>888</v>
      </c>
      <c r="B891" s="6" t="str">
        <f>"00560044"</f>
        <v>00560044</v>
      </c>
    </row>
    <row r="892" spans="1:2" x14ac:dyDescent="0.25">
      <c r="A892" s="6">
        <v>889</v>
      </c>
      <c r="B892" s="6" t="str">
        <f>"00560330"</f>
        <v>00560330</v>
      </c>
    </row>
    <row r="893" spans="1:2" x14ac:dyDescent="0.25">
      <c r="A893" s="6">
        <v>890</v>
      </c>
      <c r="B893" s="6" t="str">
        <f>"00560714"</f>
        <v>00560714</v>
      </c>
    </row>
    <row r="894" spans="1:2" x14ac:dyDescent="0.25">
      <c r="A894" s="6">
        <v>891</v>
      </c>
      <c r="B894" s="6" t="str">
        <f>"00560789"</f>
        <v>00560789</v>
      </c>
    </row>
    <row r="895" spans="1:2" x14ac:dyDescent="0.25">
      <c r="A895" s="6">
        <v>892</v>
      </c>
      <c r="B895" s="6" t="str">
        <f>"00562257"</f>
        <v>00562257</v>
      </c>
    </row>
    <row r="896" spans="1:2" x14ac:dyDescent="0.25">
      <c r="A896" s="6">
        <v>893</v>
      </c>
      <c r="B896" s="6" t="str">
        <f>"00565704"</f>
        <v>00565704</v>
      </c>
    </row>
    <row r="897" spans="1:2" x14ac:dyDescent="0.25">
      <c r="A897" s="6">
        <v>894</v>
      </c>
      <c r="B897" s="6" t="str">
        <f>"00567264"</f>
        <v>00567264</v>
      </c>
    </row>
    <row r="898" spans="1:2" x14ac:dyDescent="0.25">
      <c r="A898" s="6">
        <v>895</v>
      </c>
      <c r="B898" s="6" t="str">
        <f>"00570314"</f>
        <v>00570314</v>
      </c>
    </row>
    <row r="899" spans="1:2" x14ac:dyDescent="0.25">
      <c r="A899" s="6">
        <v>896</v>
      </c>
      <c r="B899" s="6" t="str">
        <f>"00572625"</f>
        <v>00572625</v>
      </c>
    </row>
    <row r="900" spans="1:2" x14ac:dyDescent="0.25">
      <c r="A900" s="6">
        <v>897</v>
      </c>
      <c r="B900" s="6" t="str">
        <f>"00573943"</f>
        <v>00573943</v>
      </c>
    </row>
    <row r="901" spans="1:2" x14ac:dyDescent="0.25">
      <c r="A901" s="6">
        <v>898</v>
      </c>
      <c r="B901" s="6" t="str">
        <f>"00574290"</f>
        <v>00574290</v>
      </c>
    </row>
    <row r="902" spans="1:2" x14ac:dyDescent="0.25">
      <c r="A902" s="6">
        <v>899</v>
      </c>
      <c r="B902" s="6" t="str">
        <f>"00575604"</f>
        <v>00575604</v>
      </c>
    </row>
    <row r="903" spans="1:2" x14ac:dyDescent="0.25">
      <c r="A903" s="6">
        <v>900</v>
      </c>
      <c r="B903" s="6" t="str">
        <f>"00582381"</f>
        <v>00582381</v>
      </c>
    </row>
    <row r="904" spans="1:2" x14ac:dyDescent="0.25">
      <c r="A904" s="6">
        <v>901</v>
      </c>
      <c r="B904" s="6" t="str">
        <f>"00582799"</f>
        <v>00582799</v>
      </c>
    </row>
    <row r="905" spans="1:2" x14ac:dyDescent="0.25">
      <c r="A905" s="6">
        <v>902</v>
      </c>
      <c r="B905" s="6" t="str">
        <f>"00584775"</f>
        <v>00584775</v>
      </c>
    </row>
    <row r="906" spans="1:2" x14ac:dyDescent="0.25">
      <c r="A906" s="6">
        <v>903</v>
      </c>
      <c r="B906" s="6" t="str">
        <f>"00587840"</f>
        <v>00587840</v>
      </c>
    </row>
    <row r="907" spans="1:2" x14ac:dyDescent="0.25">
      <c r="A907" s="6">
        <v>904</v>
      </c>
      <c r="B907" s="6" t="str">
        <f>"00588559"</f>
        <v>00588559</v>
      </c>
    </row>
    <row r="908" spans="1:2" x14ac:dyDescent="0.25">
      <c r="A908" s="6">
        <v>905</v>
      </c>
      <c r="B908" s="6" t="str">
        <f>"00594526"</f>
        <v>00594526</v>
      </c>
    </row>
    <row r="909" spans="1:2" x14ac:dyDescent="0.25">
      <c r="A909" s="6">
        <v>906</v>
      </c>
      <c r="B909" s="6" t="str">
        <f>"00596672"</f>
        <v>00596672</v>
      </c>
    </row>
    <row r="910" spans="1:2" x14ac:dyDescent="0.25">
      <c r="A910" s="6">
        <v>907</v>
      </c>
      <c r="B910" s="6" t="str">
        <f>"00600533"</f>
        <v>00600533</v>
      </c>
    </row>
    <row r="911" spans="1:2" x14ac:dyDescent="0.25">
      <c r="A911" s="6">
        <v>908</v>
      </c>
      <c r="B911" s="6" t="str">
        <f>"00600732"</f>
        <v>00600732</v>
      </c>
    </row>
    <row r="912" spans="1:2" x14ac:dyDescent="0.25">
      <c r="A912" s="6">
        <v>909</v>
      </c>
      <c r="B912" s="6" t="str">
        <f>"00603662"</f>
        <v>00603662</v>
      </c>
    </row>
    <row r="913" spans="1:2" x14ac:dyDescent="0.25">
      <c r="A913" s="6">
        <v>910</v>
      </c>
      <c r="B913" s="6" t="str">
        <f>"00604040"</f>
        <v>00604040</v>
      </c>
    </row>
    <row r="914" spans="1:2" x14ac:dyDescent="0.25">
      <c r="A914" s="6">
        <v>911</v>
      </c>
      <c r="B914" s="6" t="str">
        <f>"00604322"</f>
        <v>00604322</v>
      </c>
    </row>
    <row r="915" spans="1:2" x14ac:dyDescent="0.25">
      <c r="A915" s="6">
        <v>912</v>
      </c>
      <c r="B915" s="6" t="str">
        <f>"00610929"</f>
        <v>00610929</v>
      </c>
    </row>
    <row r="916" spans="1:2" x14ac:dyDescent="0.25">
      <c r="A916" s="6">
        <v>913</v>
      </c>
      <c r="B916" s="6" t="str">
        <f>"00611993"</f>
        <v>00611993</v>
      </c>
    </row>
    <row r="917" spans="1:2" x14ac:dyDescent="0.25">
      <c r="A917" s="6">
        <v>914</v>
      </c>
      <c r="B917" s="6" t="str">
        <f>"00612117"</f>
        <v>00612117</v>
      </c>
    </row>
    <row r="918" spans="1:2" x14ac:dyDescent="0.25">
      <c r="A918" s="6">
        <v>915</v>
      </c>
      <c r="B918" s="6" t="str">
        <f>"00614006"</f>
        <v>00614006</v>
      </c>
    </row>
    <row r="919" spans="1:2" x14ac:dyDescent="0.25">
      <c r="A919" s="6">
        <v>916</v>
      </c>
      <c r="B919" s="6" t="str">
        <f>"00614474"</f>
        <v>00614474</v>
      </c>
    </row>
    <row r="920" spans="1:2" x14ac:dyDescent="0.25">
      <c r="A920" s="6">
        <v>917</v>
      </c>
      <c r="B920" s="6" t="str">
        <f>"00618653"</f>
        <v>00618653</v>
      </c>
    </row>
    <row r="921" spans="1:2" x14ac:dyDescent="0.25">
      <c r="A921" s="6">
        <v>918</v>
      </c>
      <c r="B921" s="6" t="str">
        <f>"00620634"</f>
        <v>00620634</v>
      </c>
    </row>
    <row r="922" spans="1:2" x14ac:dyDescent="0.25">
      <c r="A922" s="6">
        <v>919</v>
      </c>
      <c r="B922" s="6" t="str">
        <f>"00625922"</f>
        <v>00625922</v>
      </c>
    </row>
    <row r="923" spans="1:2" x14ac:dyDescent="0.25">
      <c r="A923" s="6">
        <v>920</v>
      </c>
      <c r="B923" s="6" t="str">
        <f>"00629024"</f>
        <v>00629024</v>
      </c>
    </row>
    <row r="924" spans="1:2" x14ac:dyDescent="0.25">
      <c r="A924" s="6">
        <v>921</v>
      </c>
      <c r="B924" s="6" t="str">
        <f>"00629818"</f>
        <v>00629818</v>
      </c>
    </row>
    <row r="925" spans="1:2" x14ac:dyDescent="0.25">
      <c r="A925" s="6">
        <v>922</v>
      </c>
      <c r="B925" s="6" t="str">
        <f>"00629944"</f>
        <v>00629944</v>
      </c>
    </row>
    <row r="926" spans="1:2" x14ac:dyDescent="0.25">
      <c r="A926" s="6">
        <v>923</v>
      </c>
      <c r="B926" s="6" t="str">
        <f>"00630894"</f>
        <v>00630894</v>
      </c>
    </row>
    <row r="927" spans="1:2" x14ac:dyDescent="0.25">
      <c r="A927" s="6">
        <v>924</v>
      </c>
      <c r="B927" s="6" t="str">
        <f>"00631817"</f>
        <v>00631817</v>
      </c>
    </row>
    <row r="928" spans="1:2" x14ac:dyDescent="0.25">
      <c r="A928" s="6">
        <v>925</v>
      </c>
      <c r="B928" s="6" t="str">
        <f>"00632748"</f>
        <v>00632748</v>
      </c>
    </row>
    <row r="929" spans="1:2" x14ac:dyDescent="0.25">
      <c r="A929" s="6">
        <v>926</v>
      </c>
      <c r="B929" s="6" t="str">
        <f>"00635006"</f>
        <v>00635006</v>
      </c>
    </row>
    <row r="930" spans="1:2" x14ac:dyDescent="0.25">
      <c r="A930" s="6">
        <v>927</v>
      </c>
      <c r="B930" s="6" t="str">
        <f>"00635335"</f>
        <v>00635335</v>
      </c>
    </row>
    <row r="931" spans="1:2" x14ac:dyDescent="0.25">
      <c r="A931" s="6">
        <v>928</v>
      </c>
      <c r="B931" s="6" t="str">
        <f>"00636001"</f>
        <v>00636001</v>
      </c>
    </row>
    <row r="932" spans="1:2" x14ac:dyDescent="0.25">
      <c r="A932" s="6">
        <v>929</v>
      </c>
      <c r="B932" s="6" t="str">
        <f>"00639378"</f>
        <v>00639378</v>
      </c>
    </row>
    <row r="933" spans="1:2" x14ac:dyDescent="0.25">
      <c r="A933" s="6">
        <v>930</v>
      </c>
      <c r="B933" s="6" t="str">
        <f>"00641236"</f>
        <v>00641236</v>
      </c>
    </row>
    <row r="934" spans="1:2" x14ac:dyDescent="0.25">
      <c r="A934" s="6">
        <v>931</v>
      </c>
      <c r="B934" s="6" t="str">
        <f>"00642790"</f>
        <v>00642790</v>
      </c>
    </row>
    <row r="935" spans="1:2" x14ac:dyDescent="0.25">
      <c r="A935" s="6">
        <v>932</v>
      </c>
      <c r="B935" s="6" t="str">
        <f>"00650868"</f>
        <v>00650868</v>
      </c>
    </row>
    <row r="936" spans="1:2" x14ac:dyDescent="0.25">
      <c r="A936" s="6">
        <v>933</v>
      </c>
      <c r="B936" s="6" t="str">
        <f>"00651337"</f>
        <v>00651337</v>
      </c>
    </row>
    <row r="937" spans="1:2" x14ac:dyDescent="0.25">
      <c r="A937" s="6">
        <v>934</v>
      </c>
      <c r="B937" s="6" t="str">
        <f>"00653142"</f>
        <v>00653142</v>
      </c>
    </row>
    <row r="938" spans="1:2" x14ac:dyDescent="0.25">
      <c r="A938" s="6">
        <v>935</v>
      </c>
      <c r="B938" s="6" t="str">
        <f>"00655548"</f>
        <v>00655548</v>
      </c>
    </row>
    <row r="939" spans="1:2" x14ac:dyDescent="0.25">
      <c r="A939" s="6">
        <v>936</v>
      </c>
      <c r="B939" s="6" t="str">
        <f>"00656016"</f>
        <v>00656016</v>
      </c>
    </row>
    <row r="940" spans="1:2" x14ac:dyDescent="0.25">
      <c r="A940" s="6">
        <v>937</v>
      </c>
      <c r="B940" s="6" t="str">
        <f>"00656615"</f>
        <v>00656615</v>
      </c>
    </row>
    <row r="941" spans="1:2" x14ac:dyDescent="0.25">
      <c r="A941" s="6">
        <v>938</v>
      </c>
      <c r="B941" s="6" t="str">
        <f>"00657095"</f>
        <v>00657095</v>
      </c>
    </row>
    <row r="942" spans="1:2" x14ac:dyDescent="0.25">
      <c r="A942" s="6">
        <v>939</v>
      </c>
      <c r="B942" s="6" t="str">
        <f>"00657666"</f>
        <v>00657666</v>
      </c>
    </row>
    <row r="943" spans="1:2" x14ac:dyDescent="0.25">
      <c r="A943" s="6">
        <v>940</v>
      </c>
      <c r="B943" s="6" t="str">
        <f>"00657685"</f>
        <v>00657685</v>
      </c>
    </row>
    <row r="944" spans="1:2" x14ac:dyDescent="0.25">
      <c r="A944" s="6">
        <v>941</v>
      </c>
      <c r="B944" s="6" t="str">
        <f>"00657975"</f>
        <v>00657975</v>
      </c>
    </row>
    <row r="945" spans="1:2" x14ac:dyDescent="0.25">
      <c r="A945" s="6">
        <v>942</v>
      </c>
      <c r="B945" s="6" t="str">
        <f>"00657977"</f>
        <v>00657977</v>
      </c>
    </row>
    <row r="946" spans="1:2" x14ac:dyDescent="0.25">
      <c r="A946" s="6">
        <v>943</v>
      </c>
      <c r="B946" s="6" t="str">
        <f>"00658076"</f>
        <v>00658076</v>
      </c>
    </row>
    <row r="947" spans="1:2" x14ac:dyDescent="0.25">
      <c r="A947" s="6">
        <v>944</v>
      </c>
      <c r="B947" s="6" t="str">
        <f>"00659984"</f>
        <v>00659984</v>
      </c>
    </row>
    <row r="948" spans="1:2" x14ac:dyDescent="0.25">
      <c r="A948" s="6">
        <v>945</v>
      </c>
      <c r="B948" s="6" t="str">
        <f>"00663461"</f>
        <v>00663461</v>
      </c>
    </row>
    <row r="949" spans="1:2" x14ac:dyDescent="0.25">
      <c r="A949" s="6">
        <v>946</v>
      </c>
      <c r="B949" s="6" t="str">
        <f>"00664684"</f>
        <v>00664684</v>
      </c>
    </row>
    <row r="950" spans="1:2" x14ac:dyDescent="0.25">
      <c r="A950" s="6">
        <v>947</v>
      </c>
      <c r="B950" s="6" t="str">
        <f>"00665957"</f>
        <v>00665957</v>
      </c>
    </row>
    <row r="951" spans="1:2" x14ac:dyDescent="0.25">
      <c r="A951" s="6">
        <v>948</v>
      </c>
      <c r="B951" s="6" t="str">
        <f>"00669549"</f>
        <v>00669549</v>
      </c>
    </row>
    <row r="952" spans="1:2" x14ac:dyDescent="0.25">
      <c r="A952" s="6">
        <v>949</v>
      </c>
      <c r="B952" s="6" t="str">
        <f>"00670257"</f>
        <v>00670257</v>
      </c>
    </row>
    <row r="953" spans="1:2" x14ac:dyDescent="0.25">
      <c r="A953" s="6">
        <v>950</v>
      </c>
      <c r="B953" s="6" t="str">
        <f>"00670926"</f>
        <v>00670926</v>
      </c>
    </row>
    <row r="954" spans="1:2" x14ac:dyDescent="0.25">
      <c r="A954" s="6">
        <v>951</v>
      </c>
      <c r="B954" s="6" t="str">
        <f>"00671831"</f>
        <v>00671831</v>
      </c>
    </row>
    <row r="955" spans="1:2" x14ac:dyDescent="0.25">
      <c r="A955" s="6">
        <v>952</v>
      </c>
      <c r="B955" s="6" t="str">
        <f>"00672036"</f>
        <v>00672036</v>
      </c>
    </row>
    <row r="956" spans="1:2" x14ac:dyDescent="0.25">
      <c r="A956" s="6">
        <v>953</v>
      </c>
      <c r="B956" s="6" t="str">
        <f>"00674112"</f>
        <v>00674112</v>
      </c>
    </row>
    <row r="957" spans="1:2" x14ac:dyDescent="0.25">
      <c r="A957" s="6">
        <v>954</v>
      </c>
      <c r="B957" s="6" t="str">
        <f>"00674197"</f>
        <v>00674197</v>
      </c>
    </row>
    <row r="958" spans="1:2" x14ac:dyDescent="0.25">
      <c r="A958" s="6">
        <v>955</v>
      </c>
      <c r="B958" s="6" t="str">
        <f>"00674522"</f>
        <v>00674522</v>
      </c>
    </row>
    <row r="959" spans="1:2" x14ac:dyDescent="0.25">
      <c r="A959" s="6">
        <v>956</v>
      </c>
      <c r="B959" s="6" t="str">
        <f>"00675406"</f>
        <v>00675406</v>
      </c>
    </row>
    <row r="960" spans="1:2" x14ac:dyDescent="0.25">
      <c r="A960" s="6">
        <v>957</v>
      </c>
      <c r="B960" s="6" t="str">
        <f>"00675737"</f>
        <v>00675737</v>
      </c>
    </row>
    <row r="961" spans="1:2" x14ac:dyDescent="0.25">
      <c r="A961" s="6">
        <v>958</v>
      </c>
      <c r="B961" s="6" t="str">
        <f>"00676133"</f>
        <v>00676133</v>
      </c>
    </row>
    <row r="962" spans="1:2" x14ac:dyDescent="0.25">
      <c r="A962" s="6">
        <v>959</v>
      </c>
      <c r="B962" s="6" t="str">
        <f>"00677418"</f>
        <v>00677418</v>
      </c>
    </row>
    <row r="963" spans="1:2" x14ac:dyDescent="0.25">
      <c r="A963" s="6">
        <v>960</v>
      </c>
      <c r="B963" s="6" t="str">
        <f>"00679731"</f>
        <v>00679731</v>
      </c>
    </row>
    <row r="964" spans="1:2" x14ac:dyDescent="0.25">
      <c r="A964" s="6">
        <v>961</v>
      </c>
      <c r="B964" s="6" t="str">
        <f>"00679736"</f>
        <v>00679736</v>
      </c>
    </row>
    <row r="965" spans="1:2" x14ac:dyDescent="0.25">
      <c r="A965" s="6">
        <v>962</v>
      </c>
      <c r="B965" s="6" t="str">
        <f>"00679852"</f>
        <v>00679852</v>
      </c>
    </row>
    <row r="966" spans="1:2" x14ac:dyDescent="0.25">
      <c r="A966" s="6">
        <v>963</v>
      </c>
      <c r="B966" s="6" t="str">
        <f>"00681218"</f>
        <v>00681218</v>
      </c>
    </row>
    <row r="967" spans="1:2" x14ac:dyDescent="0.25">
      <c r="A967" s="6">
        <v>964</v>
      </c>
      <c r="B967" s="6" t="str">
        <f>"00681692"</f>
        <v>00681692</v>
      </c>
    </row>
    <row r="968" spans="1:2" x14ac:dyDescent="0.25">
      <c r="A968" s="6">
        <v>965</v>
      </c>
      <c r="B968" s="6" t="str">
        <f>"00681936"</f>
        <v>00681936</v>
      </c>
    </row>
    <row r="969" spans="1:2" x14ac:dyDescent="0.25">
      <c r="A969" s="6">
        <v>966</v>
      </c>
      <c r="B969" s="6" t="str">
        <f>"00682078"</f>
        <v>00682078</v>
      </c>
    </row>
    <row r="970" spans="1:2" x14ac:dyDescent="0.25">
      <c r="A970" s="6">
        <v>967</v>
      </c>
      <c r="B970" s="6" t="str">
        <f>"00682977"</f>
        <v>00682977</v>
      </c>
    </row>
    <row r="971" spans="1:2" x14ac:dyDescent="0.25">
      <c r="A971" s="6">
        <v>968</v>
      </c>
      <c r="B971" s="6" t="str">
        <f>"00684290"</f>
        <v>00684290</v>
      </c>
    </row>
    <row r="972" spans="1:2" x14ac:dyDescent="0.25">
      <c r="A972" s="6">
        <v>969</v>
      </c>
      <c r="B972" s="6" t="str">
        <f>"00684318"</f>
        <v>00684318</v>
      </c>
    </row>
    <row r="973" spans="1:2" x14ac:dyDescent="0.25">
      <c r="A973" s="6">
        <v>970</v>
      </c>
      <c r="B973" s="6" t="str">
        <f>"00684371"</f>
        <v>00684371</v>
      </c>
    </row>
    <row r="974" spans="1:2" x14ac:dyDescent="0.25">
      <c r="A974" s="6">
        <v>971</v>
      </c>
      <c r="B974" s="6" t="str">
        <f>"00684650"</f>
        <v>00684650</v>
      </c>
    </row>
    <row r="975" spans="1:2" x14ac:dyDescent="0.25">
      <c r="A975" s="6">
        <v>972</v>
      </c>
      <c r="B975" s="6" t="str">
        <f>"00684946"</f>
        <v>00684946</v>
      </c>
    </row>
    <row r="976" spans="1:2" x14ac:dyDescent="0.25">
      <c r="A976" s="6">
        <v>973</v>
      </c>
      <c r="B976" s="6" t="str">
        <f>"00686315"</f>
        <v>00686315</v>
      </c>
    </row>
    <row r="977" spans="1:2" x14ac:dyDescent="0.25">
      <c r="A977" s="6">
        <v>974</v>
      </c>
      <c r="B977" s="6" t="str">
        <f>"00686430"</f>
        <v>00686430</v>
      </c>
    </row>
    <row r="978" spans="1:2" x14ac:dyDescent="0.25">
      <c r="A978" s="6">
        <v>975</v>
      </c>
      <c r="B978" s="6" t="str">
        <f>"00686900"</f>
        <v>00686900</v>
      </c>
    </row>
    <row r="979" spans="1:2" x14ac:dyDescent="0.25">
      <c r="A979" s="6">
        <v>976</v>
      </c>
      <c r="B979" s="6" t="str">
        <f>"00691027"</f>
        <v>00691027</v>
      </c>
    </row>
    <row r="980" spans="1:2" x14ac:dyDescent="0.25">
      <c r="A980" s="6">
        <v>977</v>
      </c>
      <c r="B980" s="6" t="str">
        <f>"00691344"</f>
        <v>00691344</v>
      </c>
    </row>
    <row r="981" spans="1:2" x14ac:dyDescent="0.25">
      <c r="A981" s="6">
        <v>978</v>
      </c>
      <c r="B981" s="6" t="str">
        <f>"00692381"</f>
        <v>00692381</v>
      </c>
    </row>
    <row r="982" spans="1:2" x14ac:dyDescent="0.25">
      <c r="A982" s="6">
        <v>979</v>
      </c>
      <c r="B982" s="6" t="str">
        <f>"00693341"</f>
        <v>00693341</v>
      </c>
    </row>
    <row r="983" spans="1:2" x14ac:dyDescent="0.25">
      <c r="A983" s="6">
        <v>980</v>
      </c>
      <c r="B983" s="6" t="str">
        <f>"00693433"</f>
        <v>00693433</v>
      </c>
    </row>
    <row r="984" spans="1:2" x14ac:dyDescent="0.25">
      <c r="A984" s="6">
        <v>981</v>
      </c>
      <c r="B984" s="6" t="str">
        <f>"00694772"</f>
        <v>00694772</v>
      </c>
    </row>
    <row r="985" spans="1:2" x14ac:dyDescent="0.25">
      <c r="A985" s="6">
        <v>982</v>
      </c>
      <c r="B985" s="6" t="str">
        <f>"00697180"</f>
        <v>00697180</v>
      </c>
    </row>
    <row r="986" spans="1:2" x14ac:dyDescent="0.25">
      <c r="A986" s="6">
        <v>983</v>
      </c>
      <c r="B986" s="6" t="str">
        <f>"00697683"</f>
        <v>00697683</v>
      </c>
    </row>
    <row r="987" spans="1:2" x14ac:dyDescent="0.25">
      <c r="A987" s="6">
        <v>984</v>
      </c>
      <c r="B987" s="6" t="str">
        <f>"00698047"</f>
        <v>00698047</v>
      </c>
    </row>
    <row r="988" spans="1:2" x14ac:dyDescent="0.25">
      <c r="A988" s="6">
        <v>985</v>
      </c>
      <c r="B988" s="6" t="str">
        <f>"00698262"</f>
        <v>00698262</v>
      </c>
    </row>
    <row r="989" spans="1:2" x14ac:dyDescent="0.25">
      <c r="A989" s="6">
        <v>986</v>
      </c>
      <c r="B989" s="6" t="str">
        <f>"00709026"</f>
        <v>00709026</v>
      </c>
    </row>
    <row r="990" spans="1:2" x14ac:dyDescent="0.25">
      <c r="A990" s="6">
        <v>987</v>
      </c>
      <c r="B990" s="6" t="str">
        <f>"00709089"</f>
        <v>00709089</v>
      </c>
    </row>
    <row r="991" spans="1:2" x14ac:dyDescent="0.25">
      <c r="A991" s="6">
        <v>988</v>
      </c>
      <c r="B991" s="6" t="str">
        <f>"00710014"</f>
        <v>00710014</v>
      </c>
    </row>
    <row r="992" spans="1:2" x14ac:dyDescent="0.25">
      <c r="A992" s="6">
        <v>989</v>
      </c>
      <c r="B992" s="6" t="str">
        <f>"00710798"</f>
        <v>00710798</v>
      </c>
    </row>
    <row r="993" spans="1:2" x14ac:dyDescent="0.25">
      <c r="A993" s="6">
        <v>990</v>
      </c>
      <c r="B993" s="6" t="str">
        <f>"00712146"</f>
        <v>00712146</v>
      </c>
    </row>
    <row r="994" spans="1:2" x14ac:dyDescent="0.25">
      <c r="A994" s="6">
        <v>991</v>
      </c>
      <c r="B994" s="6" t="str">
        <f>"00712428"</f>
        <v>00712428</v>
      </c>
    </row>
    <row r="995" spans="1:2" x14ac:dyDescent="0.25">
      <c r="A995" s="6">
        <v>992</v>
      </c>
      <c r="B995" s="6" t="str">
        <f>"00712705"</f>
        <v>00712705</v>
      </c>
    </row>
    <row r="996" spans="1:2" x14ac:dyDescent="0.25">
      <c r="A996" s="6">
        <v>993</v>
      </c>
      <c r="B996" s="6" t="str">
        <f>"00713044"</f>
        <v>00713044</v>
      </c>
    </row>
    <row r="997" spans="1:2" x14ac:dyDescent="0.25">
      <c r="A997" s="6">
        <v>994</v>
      </c>
      <c r="B997" s="6" t="str">
        <f>"00713900"</f>
        <v>00713900</v>
      </c>
    </row>
    <row r="998" spans="1:2" x14ac:dyDescent="0.25">
      <c r="A998" s="6">
        <v>995</v>
      </c>
      <c r="B998" s="6" t="str">
        <f>"00714296"</f>
        <v>00714296</v>
      </c>
    </row>
    <row r="999" spans="1:2" x14ac:dyDescent="0.25">
      <c r="A999" s="6">
        <v>996</v>
      </c>
      <c r="B999" s="6" t="str">
        <f>"00714533"</f>
        <v>00714533</v>
      </c>
    </row>
    <row r="1000" spans="1:2" x14ac:dyDescent="0.25">
      <c r="A1000" s="6">
        <v>997</v>
      </c>
      <c r="B1000" s="6" t="str">
        <f>"00715992"</f>
        <v>00715992</v>
      </c>
    </row>
    <row r="1001" spans="1:2" x14ac:dyDescent="0.25">
      <c r="A1001" s="6">
        <v>998</v>
      </c>
      <c r="B1001" s="6" t="str">
        <f>"00716239"</f>
        <v>00716239</v>
      </c>
    </row>
    <row r="1002" spans="1:2" x14ac:dyDescent="0.25">
      <c r="A1002" s="6">
        <v>999</v>
      </c>
      <c r="B1002" s="6" t="str">
        <f>"00716868"</f>
        <v>00716868</v>
      </c>
    </row>
    <row r="1003" spans="1:2" x14ac:dyDescent="0.25">
      <c r="A1003" s="6">
        <v>1000</v>
      </c>
      <c r="B1003" s="6" t="str">
        <f>"00717837"</f>
        <v>00717837</v>
      </c>
    </row>
    <row r="1004" spans="1:2" x14ac:dyDescent="0.25">
      <c r="A1004" s="6">
        <v>1001</v>
      </c>
      <c r="B1004" s="6" t="str">
        <f>"00718522"</f>
        <v>00718522</v>
      </c>
    </row>
    <row r="1005" spans="1:2" x14ac:dyDescent="0.25">
      <c r="A1005" s="6">
        <v>1002</v>
      </c>
      <c r="B1005" s="6" t="str">
        <f>"00718667"</f>
        <v>00718667</v>
      </c>
    </row>
    <row r="1006" spans="1:2" x14ac:dyDescent="0.25">
      <c r="A1006" s="6">
        <v>1003</v>
      </c>
      <c r="B1006" s="6" t="str">
        <f>"00723455"</f>
        <v>00723455</v>
      </c>
    </row>
    <row r="1007" spans="1:2" x14ac:dyDescent="0.25">
      <c r="A1007" s="6">
        <v>1004</v>
      </c>
      <c r="B1007" s="6" t="str">
        <f>"00723542"</f>
        <v>00723542</v>
      </c>
    </row>
    <row r="1008" spans="1:2" x14ac:dyDescent="0.25">
      <c r="A1008" s="6">
        <v>1005</v>
      </c>
      <c r="B1008" s="6" t="str">
        <f>"00729131"</f>
        <v>00729131</v>
      </c>
    </row>
    <row r="1009" spans="1:2" x14ac:dyDescent="0.25">
      <c r="A1009" s="6">
        <v>1006</v>
      </c>
      <c r="B1009" s="6" t="str">
        <f>"00729140"</f>
        <v>00729140</v>
      </c>
    </row>
    <row r="1010" spans="1:2" x14ac:dyDescent="0.25">
      <c r="A1010" s="6">
        <v>1007</v>
      </c>
      <c r="B1010" s="6" t="str">
        <f>"00729313"</f>
        <v>00729313</v>
      </c>
    </row>
    <row r="1011" spans="1:2" x14ac:dyDescent="0.25">
      <c r="A1011" s="6">
        <v>1008</v>
      </c>
      <c r="B1011" s="6" t="str">
        <f>"00729677"</f>
        <v>00729677</v>
      </c>
    </row>
    <row r="1012" spans="1:2" x14ac:dyDescent="0.25">
      <c r="A1012" s="6">
        <v>1009</v>
      </c>
      <c r="B1012" s="6" t="str">
        <f>"00730595"</f>
        <v>00730595</v>
      </c>
    </row>
    <row r="1013" spans="1:2" x14ac:dyDescent="0.25">
      <c r="A1013" s="6">
        <v>1010</v>
      </c>
      <c r="B1013" s="6" t="str">
        <f>"00730665"</f>
        <v>00730665</v>
      </c>
    </row>
    <row r="1014" spans="1:2" x14ac:dyDescent="0.25">
      <c r="A1014" s="6">
        <v>1011</v>
      </c>
      <c r="B1014" s="6" t="str">
        <f>"00732710"</f>
        <v>00732710</v>
      </c>
    </row>
    <row r="1015" spans="1:2" x14ac:dyDescent="0.25">
      <c r="A1015" s="6">
        <v>1012</v>
      </c>
      <c r="B1015" s="6" t="str">
        <f>"00732984"</f>
        <v>00732984</v>
      </c>
    </row>
    <row r="1016" spans="1:2" x14ac:dyDescent="0.25">
      <c r="A1016" s="6">
        <v>1013</v>
      </c>
      <c r="B1016" s="6" t="str">
        <f>"00733608"</f>
        <v>00733608</v>
      </c>
    </row>
    <row r="1017" spans="1:2" x14ac:dyDescent="0.25">
      <c r="A1017" s="6">
        <v>1014</v>
      </c>
      <c r="B1017" s="6" t="str">
        <f>"00733908"</f>
        <v>00733908</v>
      </c>
    </row>
    <row r="1018" spans="1:2" x14ac:dyDescent="0.25">
      <c r="A1018" s="6">
        <v>1015</v>
      </c>
      <c r="B1018" s="6" t="str">
        <f>"00733938"</f>
        <v>00733938</v>
      </c>
    </row>
    <row r="1019" spans="1:2" x14ac:dyDescent="0.25">
      <c r="A1019" s="6">
        <v>1016</v>
      </c>
      <c r="B1019" s="6" t="str">
        <f>"00734070"</f>
        <v>00734070</v>
      </c>
    </row>
    <row r="1020" spans="1:2" x14ac:dyDescent="0.25">
      <c r="A1020" s="6">
        <v>1017</v>
      </c>
      <c r="B1020" s="6" t="str">
        <f>"00734242"</f>
        <v>00734242</v>
      </c>
    </row>
    <row r="1021" spans="1:2" x14ac:dyDescent="0.25">
      <c r="A1021" s="6">
        <v>1018</v>
      </c>
      <c r="B1021" s="6" t="str">
        <f>"00734360"</f>
        <v>00734360</v>
      </c>
    </row>
    <row r="1022" spans="1:2" x14ac:dyDescent="0.25">
      <c r="A1022" s="6">
        <v>1019</v>
      </c>
      <c r="B1022" s="6" t="str">
        <f>"00735031"</f>
        <v>00735031</v>
      </c>
    </row>
    <row r="1023" spans="1:2" x14ac:dyDescent="0.25">
      <c r="A1023" s="6">
        <v>1020</v>
      </c>
      <c r="B1023" s="6" t="str">
        <f>"00735104"</f>
        <v>00735104</v>
      </c>
    </row>
    <row r="1024" spans="1:2" x14ac:dyDescent="0.25">
      <c r="A1024" s="6">
        <v>1021</v>
      </c>
      <c r="B1024" s="6" t="str">
        <f>"00735511"</f>
        <v>00735511</v>
      </c>
    </row>
    <row r="1025" spans="1:2" x14ac:dyDescent="0.25">
      <c r="A1025" s="6">
        <v>1022</v>
      </c>
      <c r="B1025" s="6" t="str">
        <f>"00736126"</f>
        <v>00736126</v>
      </c>
    </row>
    <row r="1026" spans="1:2" x14ac:dyDescent="0.25">
      <c r="A1026" s="6">
        <v>1023</v>
      </c>
      <c r="B1026" s="6" t="str">
        <f>"00736187"</f>
        <v>00736187</v>
      </c>
    </row>
    <row r="1027" spans="1:2" x14ac:dyDescent="0.25">
      <c r="A1027" s="6">
        <v>1024</v>
      </c>
      <c r="B1027" s="6" t="str">
        <f>"00736762"</f>
        <v>00736762</v>
      </c>
    </row>
    <row r="1028" spans="1:2" x14ac:dyDescent="0.25">
      <c r="A1028" s="6">
        <v>1025</v>
      </c>
      <c r="B1028" s="6" t="str">
        <f>"00737775"</f>
        <v>00737775</v>
      </c>
    </row>
    <row r="1029" spans="1:2" x14ac:dyDescent="0.25">
      <c r="A1029" s="6">
        <v>1026</v>
      </c>
      <c r="B1029" s="6" t="str">
        <f>"00738568"</f>
        <v>00738568</v>
      </c>
    </row>
    <row r="1030" spans="1:2" x14ac:dyDescent="0.25">
      <c r="A1030" s="6">
        <v>1027</v>
      </c>
      <c r="B1030" s="6" t="str">
        <f>"00738744"</f>
        <v>00738744</v>
      </c>
    </row>
    <row r="1031" spans="1:2" x14ac:dyDescent="0.25">
      <c r="A1031" s="6">
        <v>1028</v>
      </c>
      <c r="B1031" s="6" t="str">
        <f>"00739010"</f>
        <v>00739010</v>
      </c>
    </row>
    <row r="1032" spans="1:2" x14ac:dyDescent="0.25">
      <c r="A1032" s="6">
        <v>1029</v>
      </c>
      <c r="B1032" s="6" t="str">
        <f>"00740664"</f>
        <v>00740664</v>
      </c>
    </row>
    <row r="1033" spans="1:2" x14ac:dyDescent="0.25">
      <c r="A1033" s="6">
        <v>1030</v>
      </c>
      <c r="B1033" s="6" t="str">
        <f>"00740878"</f>
        <v>00740878</v>
      </c>
    </row>
    <row r="1034" spans="1:2" x14ac:dyDescent="0.25">
      <c r="A1034" s="6">
        <v>1031</v>
      </c>
      <c r="B1034" s="6" t="str">
        <f>"00741799"</f>
        <v>00741799</v>
      </c>
    </row>
    <row r="1035" spans="1:2" x14ac:dyDescent="0.25">
      <c r="A1035" s="6">
        <v>1032</v>
      </c>
      <c r="B1035" s="6" t="str">
        <f>"00742693"</f>
        <v>00742693</v>
      </c>
    </row>
    <row r="1036" spans="1:2" x14ac:dyDescent="0.25">
      <c r="A1036" s="6">
        <v>1033</v>
      </c>
      <c r="B1036" s="6" t="str">
        <f>"00744239"</f>
        <v>00744239</v>
      </c>
    </row>
    <row r="1037" spans="1:2" x14ac:dyDescent="0.25">
      <c r="A1037" s="6">
        <v>1034</v>
      </c>
      <c r="B1037" s="6" t="str">
        <f>"00744354"</f>
        <v>00744354</v>
      </c>
    </row>
    <row r="1038" spans="1:2" x14ac:dyDescent="0.25">
      <c r="A1038" s="6">
        <v>1035</v>
      </c>
      <c r="B1038" s="6" t="str">
        <f>"00747378"</f>
        <v>00747378</v>
      </c>
    </row>
    <row r="1039" spans="1:2" x14ac:dyDescent="0.25">
      <c r="A1039" s="6">
        <v>1036</v>
      </c>
      <c r="B1039" s="6" t="str">
        <f>"00749662"</f>
        <v>00749662</v>
      </c>
    </row>
    <row r="1040" spans="1:2" x14ac:dyDescent="0.25">
      <c r="A1040" s="6">
        <v>1037</v>
      </c>
      <c r="B1040" s="6" t="str">
        <f>"00750408"</f>
        <v>00750408</v>
      </c>
    </row>
    <row r="1041" spans="1:2" x14ac:dyDescent="0.25">
      <c r="A1041" s="6">
        <v>1038</v>
      </c>
      <c r="B1041" s="6" t="str">
        <f>"00754635"</f>
        <v>00754635</v>
      </c>
    </row>
    <row r="1042" spans="1:2" x14ac:dyDescent="0.25">
      <c r="A1042" s="6">
        <v>1039</v>
      </c>
      <c r="B1042" s="6" t="str">
        <f>"00756017"</f>
        <v>00756017</v>
      </c>
    </row>
    <row r="1043" spans="1:2" x14ac:dyDescent="0.25">
      <c r="A1043" s="6">
        <v>1040</v>
      </c>
      <c r="B1043" s="6" t="str">
        <f>"00756582"</f>
        <v>00756582</v>
      </c>
    </row>
    <row r="1044" spans="1:2" x14ac:dyDescent="0.25">
      <c r="A1044" s="6">
        <v>1041</v>
      </c>
      <c r="B1044" s="6" t="str">
        <f>"00758447"</f>
        <v>00758447</v>
      </c>
    </row>
    <row r="1045" spans="1:2" x14ac:dyDescent="0.25">
      <c r="A1045" s="6">
        <v>1042</v>
      </c>
      <c r="B1045" s="6" t="str">
        <f>"00759504"</f>
        <v>00759504</v>
      </c>
    </row>
    <row r="1046" spans="1:2" x14ac:dyDescent="0.25">
      <c r="A1046" s="6">
        <v>1043</v>
      </c>
      <c r="B1046" s="6" t="str">
        <f>"00760519"</f>
        <v>00760519</v>
      </c>
    </row>
    <row r="1047" spans="1:2" x14ac:dyDescent="0.25">
      <c r="A1047" s="6">
        <v>1044</v>
      </c>
      <c r="B1047" s="6" t="str">
        <f>"00760885"</f>
        <v>00760885</v>
      </c>
    </row>
    <row r="1048" spans="1:2" x14ac:dyDescent="0.25">
      <c r="A1048" s="6">
        <v>1045</v>
      </c>
      <c r="B1048" s="6" t="str">
        <f>"00761297"</f>
        <v>00761297</v>
      </c>
    </row>
    <row r="1049" spans="1:2" x14ac:dyDescent="0.25">
      <c r="A1049" s="6">
        <v>1046</v>
      </c>
      <c r="B1049" s="6" t="str">
        <f>"00761608"</f>
        <v>00761608</v>
      </c>
    </row>
    <row r="1050" spans="1:2" x14ac:dyDescent="0.25">
      <c r="A1050" s="6">
        <v>1047</v>
      </c>
      <c r="B1050" s="6" t="str">
        <f>"00762094"</f>
        <v>00762094</v>
      </c>
    </row>
    <row r="1051" spans="1:2" x14ac:dyDescent="0.25">
      <c r="A1051" s="6">
        <v>1048</v>
      </c>
      <c r="B1051" s="6" t="str">
        <f>"00762188"</f>
        <v>00762188</v>
      </c>
    </row>
    <row r="1052" spans="1:2" x14ac:dyDescent="0.25">
      <c r="A1052" s="6">
        <v>1049</v>
      </c>
      <c r="B1052" s="6" t="str">
        <f>"00762426"</f>
        <v>00762426</v>
      </c>
    </row>
    <row r="1053" spans="1:2" x14ac:dyDescent="0.25">
      <c r="A1053" s="6">
        <v>1050</v>
      </c>
      <c r="B1053" s="6" t="str">
        <f>"00762551"</f>
        <v>00762551</v>
      </c>
    </row>
    <row r="1054" spans="1:2" x14ac:dyDescent="0.25">
      <c r="A1054" s="6">
        <v>1051</v>
      </c>
      <c r="B1054" s="6" t="str">
        <f>"00763217"</f>
        <v>00763217</v>
      </c>
    </row>
    <row r="1055" spans="1:2" x14ac:dyDescent="0.25">
      <c r="A1055" s="6">
        <v>1052</v>
      </c>
      <c r="B1055" s="6" t="str">
        <f>"00763739"</f>
        <v>00763739</v>
      </c>
    </row>
    <row r="1056" spans="1:2" x14ac:dyDescent="0.25">
      <c r="A1056" s="6">
        <v>1053</v>
      </c>
      <c r="B1056" s="6" t="str">
        <f>"00764269"</f>
        <v>00764269</v>
      </c>
    </row>
    <row r="1057" spans="1:2" x14ac:dyDescent="0.25">
      <c r="A1057" s="6">
        <v>1054</v>
      </c>
      <c r="B1057" s="6" t="str">
        <f>"00764441"</f>
        <v>00764441</v>
      </c>
    </row>
    <row r="1058" spans="1:2" x14ac:dyDescent="0.25">
      <c r="A1058" s="6">
        <v>1055</v>
      </c>
      <c r="B1058" s="6" t="str">
        <f>"00764673"</f>
        <v>00764673</v>
      </c>
    </row>
    <row r="1059" spans="1:2" x14ac:dyDescent="0.25">
      <c r="A1059" s="6">
        <v>1056</v>
      </c>
      <c r="B1059" s="6" t="str">
        <f>"00765825"</f>
        <v>00765825</v>
      </c>
    </row>
    <row r="1060" spans="1:2" x14ac:dyDescent="0.25">
      <c r="A1060" s="6">
        <v>1057</v>
      </c>
      <c r="B1060" s="6" t="str">
        <f>"00768638"</f>
        <v>00768638</v>
      </c>
    </row>
    <row r="1061" spans="1:2" x14ac:dyDescent="0.25">
      <c r="A1061" s="6">
        <v>1058</v>
      </c>
      <c r="B1061" s="6" t="str">
        <f>"00769057"</f>
        <v>00769057</v>
      </c>
    </row>
    <row r="1062" spans="1:2" x14ac:dyDescent="0.25">
      <c r="A1062" s="6">
        <v>1059</v>
      </c>
      <c r="B1062" s="6" t="str">
        <f>"00769934"</f>
        <v>00769934</v>
      </c>
    </row>
    <row r="1063" spans="1:2" x14ac:dyDescent="0.25">
      <c r="A1063" s="6">
        <v>1060</v>
      </c>
      <c r="B1063" s="6" t="str">
        <f>"00770652"</f>
        <v>00770652</v>
      </c>
    </row>
    <row r="1064" spans="1:2" x14ac:dyDescent="0.25">
      <c r="A1064" s="6">
        <v>1061</v>
      </c>
      <c r="B1064" s="6" t="str">
        <f>"00770840"</f>
        <v>00770840</v>
      </c>
    </row>
    <row r="1065" spans="1:2" x14ac:dyDescent="0.25">
      <c r="A1065" s="6">
        <v>1062</v>
      </c>
      <c r="B1065" s="6" t="str">
        <f>"00771284"</f>
        <v>00771284</v>
      </c>
    </row>
    <row r="1066" spans="1:2" x14ac:dyDescent="0.25">
      <c r="A1066" s="6">
        <v>1063</v>
      </c>
      <c r="B1066" s="6" t="str">
        <f>"00771343"</f>
        <v>00771343</v>
      </c>
    </row>
    <row r="1067" spans="1:2" x14ac:dyDescent="0.25">
      <c r="A1067" s="6">
        <v>1064</v>
      </c>
      <c r="B1067" s="6" t="str">
        <f>"00771508"</f>
        <v>00771508</v>
      </c>
    </row>
    <row r="1068" spans="1:2" x14ac:dyDescent="0.25">
      <c r="A1068" s="6">
        <v>1065</v>
      </c>
      <c r="B1068" s="6" t="str">
        <f>"00771716"</f>
        <v>00771716</v>
      </c>
    </row>
    <row r="1069" spans="1:2" x14ac:dyDescent="0.25">
      <c r="A1069" s="6">
        <v>1066</v>
      </c>
      <c r="B1069" s="6" t="str">
        <f>"00771970"</f>
        <v>00771970</v>
      </c>
    </row>
    <row r="1070" spans="1:2" x14ac:dyDescent="0.25">
      <c r="A1070" s="6">
        <v>1067</v>
      </c>
      <c r="B1070" s="6" t="str">
        <f>"00772842"</f>
        <v>00772842</v>
      </c>
    </row>
    <row r="1071" spans="1:2" x14ac:dyDescent="0.25">
      <c r="A1071" s="6">
        <v>1068</v>
      </c>
      <c r="B1071" s="6" t="str">
        <f>"00774124"</f>
        <v>00774124</v>
      </c>
    </row>
    <row r="1072" spans="1:2" x14ac:dyDescent="0.25">
      <c r="A1072" s="6">
        <v>1069</v>
      </c>
      <c r="B1072" s="6" t="str">
        <f>"00774299"</f>
        <v>00774299</v>
      </c>
    </row>
    <row r="1073" spans="1:2" x14ac:dyDescent="0.25">
      <c r="A1073" s="6">
        <v>1070</v>
      </c>
      <c r="B1073" s="6" t="str">
        <f>"00774469"</f>
        <v>00774469</v>
      </c>
    </row>
    <row r="1074" spans="1:2" x14ac:dyDescent="0.25">
      <c r="A1074" s="6">
        <v>1071</v>
      </c>
      <c r="B1074" s="6" t="str">
        <f>"00774478"</f>
        <v>00774478</v>
      </c>
    </row>
    <row r="1075" spans="1:2" x14ac:dyDescent="0.25">
      <c r="A1075" s="6">
        <v>1072</v>
      </c>
      <c r="B1075" s="6" t="str">
        <f>"00774483"</f>
        <v>00774483</v>
      </c>
    </row>
    <row r="1076" spans="1:2" x14ac:dyDescent="0.25">
      <c r="A1076" s="6">
        <v>1073</v>
      </c>
      <c r="B1076" s="6" t="str">
        <f>"00774629"</f>
        <v>00774629</v>
      </c>
    </row>
    <row r="1077" spans="1:2" x14ac:dyDescent="0.25">
      <c r="A1077" s="6">
        <v>1074</v>
      </c>
      <c r="B1077" s="6" t="str">
        <f>"00774946"</f>
        <v>00774946</v>
      </c>
    </row>
    <row r="1078" spans="1:2" x14ac:dyDescent="0.25">
      <c r="A1078" s="6">
        <v>1075</v>
      </c>
      <c r="B1078" s="6" t="str">
        <f>"00775393"</f>
        <v>00775393</v>
      </c>
    </row>
    <row r="1079" spans="1:2" x14ac:dyDescent="0.25">
      <c r="A1079" s="6">
        <v>1076</v>
      </c>
      <c r="B1079" s="6" t="str">
        <f>"00775563"</f>
        <v>00775563</v>
      </c>
    </row>
    <row r="1080" spans="1:2" x14ac:dyDescent="0.25">
      <c r="A1080" s="6">
        <v>1077</v>
      </c>
      <c r="B1080" s="6" t="str">
        <f>"00775764"</f>
        <v>00775764</v>
      </c>
    </row>
    <row r="1081" spans="1:2" x14ac:dyDescent="0.25">
      <c r="A1081" s="6">
        <v>1078</v>
      </c>
      <c r="B1081" s="6" t="str">
        <f>"00775853"</f>
        <v>00775853</v>
      </c>
    </row>
    <row r="1082" spans="1:2" x14ac:dyDescent="0.25">
      <c r="A1082" s="6">
        <v>1079</v>
      </c>
      <c r="B1082" s="6" t="str">
        <f>"00775964"</f>
        <v>00775964</v>
      </c>
    </row>
    <row r="1083" spans="1:2" x14ac:dyDescent="0.25">
      <c r="A1083" s="6">
        <v>1080</v>
      </c>
      <c r="B1083" s="6" t="str">
        <f>"00776235"</f>
        <v>00776235</v>
      </c>
    </row>
    <row r="1084" spans="1:2" x14ac:dyDescent="0.25">
      <c r="A1084" s="6">
        <v>1081</v>
      </c>
      <c r="B1084" s="6" t="str">
        <f>"00776322"</f>
        <v>00776322</v>
      </c>
    </row>
    <row r="1085" spans="1:2" x14ac:dyDescent="0.25">
      <c r="A1085" s="6">
        <v>1082</v>
      </c>
      <c r="B1085" s="6" t="str">
        <f>"00776504"</f>
        <v>00776504</v>
      </c>
    </row>
    <row r="1086" spans="1:2" x14ac:dyDescent="0.25">
      <c r="A1086" s="6">
        <v>1083</v>
      </c>
      <c r="B1086" s="6" t="str">
        <f>"00777404"</f>
        <v>00777404</v>
      </c>
    </row>
    <row r="1087" spans="1:2" x14ac:dyDescent="0.25">
      <c r="A1087" s="6">
        <v>1084</v>
      </c>
      <c r="B1087" s="6" t="str">
        <f>"00777443"</f>
        <v>00777443</v>
      </c>
    </row>
    <row r="1088" spans="1:2" x14ac:dyDescent="0.25">
      <c r="A1088" s="6">
        <v>1085</v>
      </c>
      <c r="B1088" s="6" t="str">
        <f>"00777858"</f>
        <v>00777858</v>
      </c>
    </row>
    <row r="1089" spans="1:2" x14ac:dyDescent="0.25">
      <c r="A1089" s="6">
        <v>1086</v>
      </c>
      <c r="B1089" s="6" t="str">
        <f>"00777952"</f>
        <v>00777952</v>
      </c>
    </row>
    <row r="1090" spans="1:2" x14ac:dyDescent="0.25">
      <c r="A1090" s="6">
        <v>1087</v>
      </c>
      <c r="B1090" s="6" t="str">
        <f>"00777991"</f>
        <v>00777991</v>
      </c>
    </row>
    <row r="1091" spans="1:2" x14ac:dyDescent="0.25">
      <c r="A1091" s="6">
        <v>1088</v>
      </c>
      <c r="B1091" s="6" t="str">
        <f>"00778007"</f>
        <v>00778007</v>
      </c>
    </row>
    <row r="1092" spans="1:2" x14ac:dyDescent="0.25">
      <c r="A1092" s="6">
        <v>1089</v>
      </c>
      <c r="B1092" s="6" t="str">
        <f>"00778027"</f>
        <v>00778027</v>
      </c>
    </row>
    <row r="1093" spans="1:2" x14ac:dyDescent="0.25">
      <c r="A1093" s="6">
        <v>1090</v>
      </c>
      <c r="B1093" s="6" t="str">
        <f>"00778045"</f>
        <v>00778045</v>
      </c>
    </row>
    <row r="1094" spans="1:2" x14ac:dyDescent="0.25">
      <c r="A1094" s="6">
        <v>1091</v>
      </c>
      <c r="B1094" s="6" t="str">
        <f>"00778259"</f>
        <v>00778259</v>
      </c>
    </row>
    <row r="1095" spans="1:2" x14ac:dyDescent="0.25">
      <c r="A1095" s="6">
        <v>1092</v>
      </c>
      <c r="B1095" s="6" t="str">
        <f>"00778358"</f>
        <v>00778358</v>
      </c>
    </row>
    <row r="1096" spans="1:2" x14ac:dyDescent="0.25">
      <c r="A1096" s="6">
        <v>1093</v>
      </c>
      <c r="B1096" s="6" t="str">
        <f>"00778603"</f>
        <v>00778603</v>
      </c>
    </row>
    <row r="1097" spans="1:2" x14ac:dyDescent="0.25">
      <c r="A1097" s="6">
        <v>1094</v>
      </c>
      <c r="B1097" s="6" t="str">
        <f>"00779221"</f>
        <v>00779221</v>
      </c>
    </row>
    <row r="1098" spans="1:2" x14ac:dyDescent="0.25">
      <c r="A1098" s="6">
        <v>1095</v>
      </c>
      <c r="B1098" s="6" t="str">
        <f>"00779586"</f>
        <v>00779586</v>
      </c>
    </row>
    <row r="1099" spans="1:2" x14ac:dyDescent="0.25">
      <c r="A1099" s="6">
        <v>1096</v>
      </c>
      <c r="B1099" s="6" t="str">
        <f>"00779654"</f>
        <v>00779654</v>
      </c>
    </row>
    <row r="1100" spans="1:2" x14ac:dyDescent="0.25">
      <c r="A1100" s="6">
        <v>1097</v>
      </c>
      <c r="B1100" s="6" t="str">
        <f>"00779731"</f>
        <v>00779731</v>
      </c>
    </row>
    <row r="1101" spans="1:2" x14ac:dyDescent="0.25">
      <c r="A1101" s="6">
        <v>1098</v>
      </c>
      <c r="B1101" s="6" t="str">
        <f>"00779789"</f>
        <v>00779789</v>
      </c>
    </row>
    <row r="1102" spans="1:2" x14ac:dyDescent="0.25">
      <c r="A1102" s="6">
        <v>1099</v>
      </c>
      <c r="B1102" s="6" t="str">
        <f>"00779845"</f>
        <v>00779845</v>
      </c>
    </row>
    <row r="1103" spans="1:2" x14ac:dyDescent="0.25">
      <c r="A1103" s="6">
        <v>1100</v>
      </c>
      <c r="B1103" s="6" t="str">
        <f>"00779978"</f>
        <v>00779978</v>
      </c>
    </row>
    <row r="1104" spans="1:2" x14ac:dyDescent="0.25">
      <c r="A1104" s="6">
        <v>1101</v>
      </c>
      <c r="B1104" s="6" t="str">
        <f>"00780442"</f>
        <v>00780442</v>
      </c>
    </row>
    <row r="1105" spans="1:2" x14ac:dyDescent="0.25">
      <c r="A1105" s="6">
        <v>1102</v>
      </c>
      <c r="B1105" s="6" t="str">
        <f>"00780486"</f>
        <v>00780486</v>
      </c>
    </row>
    <row r="1106" spans="1:2" x14ac:dyDescent="0.25">
      <c r="A1106" s="6">
        <v>1103</v>
      </c>
      <c r="B1106" s="6" t="str">
        <f>"00781638"</f>
        <v>00781638</v>
      </c>
    </row>
    <row r="1107" spans="1:2" x14ac:dyDescent="0.25">
      <c r="A1107" s="6">
        <v>1104</v>
      </c>
      <c r="B1107" s="6" t="str">
        <f>"00781847"</f>
        <v>00781847</v>
      </c>
    </row>
    <row r="1108" spans="1:2" x14ac:dyDescent="0.25">
      <c r="A1108" s="6">
        <v>1105</v>
      </c>
      <c r="B1108" s="6" t="str">
        <f>"00781927"</f>
        <v>00781927</v>
      </c>
    </row>
    <row r="1109" spans="1:2" x14ac:dyDescent="0.25">
      <c r="A1109" s="6">
        <v>1106</v>
      </c>
      <c r="B1109" s="6" t="str">
        <f>"00781964"</f>
        <v>00781964</v>
      </c>
    </row>
    <row r="1110" spans="1:2" x14ac:dyDescent="0.25">
      <c r="A1110" s="6">
        <v>1107</v>
      </c>
      <c r="B1110" s="6" t="str">
        <f>"00782002"</f>
        <v>00782002</v>
      </c>
    </row>
    <row r="1111" spans="1:2" x14ac:dyDescent="0.25">
      <c r="A1111" s="6">
        <v>1108</v>
      </c>
      <c r="B1111" s="6" t="str">
        <f>"00782095"</f>
        <v>00782095</v>
      </c>
    </row>
    <row r="1112" spans="1:2" x14ac:dyDescent="0.25">
      <c r="A1112" s="6">
        <v>1109</v>
      </c>
      <c r="B1112" s="6" t="str">
        <f>"00782300"</f>
        <v>00782300</v>
      </c>
    </row>
    <row r="1113" spans="1:2" x14ac:dyDescent="0.25">
      <c r="A1113" s="6">
        <v>1110</v>
      </c>
      <c r="B1113" s="6" t="str">
        <f>"00782464"</f>
        <v>00782464</v>
      </c>
    </row>
    <row r="1114" spans="1:2" x14ac:dyDescent="0.25">
      <c r="A1114" s="6">
        <v>1111</v>
      </c>
      <c r="B1114" s="6" t="str">
        <f>"00782519"</f>
        <v>00782519</v>
      </c>
    </row>
    <row r="1115" spans="1:2" x14ac:dyDescent="0.25">
      <c r="A1115" s="6">
        <v>1112</v>
      </c>
      <c r="B1115" s="6" t="str">
        <f>"00782580"</f>
        <v>00782580</v>
      </c>
    </row>
    <row r="1116" spans="1:2" x14ac:dyDescent="0.25">
      <c r="A1116" s="6">
        <v>1113</v>
      </c>
      <c r="B1116" s="6" t="str">
        <f>"00782652"</f>
        <v>00782652</v>
      </c>
    </row>
    <row r="1117" spans="1:2" x14ac:dyDescent="0.25">
      <c r="A1117" s="6">
        <v>1114</v>
      </c>
      <c r="B1117" s="6" t="str">
        <f>"00782741"</f>
        <v>00782741</v>
      </c>
    </row>
    <row r="1118" spans="1:2" x14ac:dyDescent="0.25">
      <c r="A1118" s="6">
        <v>1115</v>
      </c>
      <c r="B1118" s="6" t="str">
        <f>"00782800"</f>
        <v>00782800</v>
      </c>
    </row>
    <row r="1119" spans="1:2" x14ac:dyDescent="0.25">
      <c r="A1119" s="6">
        <v>1116</v>
      </c>
      <c r="B1119" s="6" t="str">
        <f>"00782986"</f>
        <v>00782986</v>
      </c>
    </row>
    <row r="1120" spans="1:2" x14ac:dyDescent="0.25">
      <c r="A1120" s="6">
        <v>1117</v>
      </c>
      <c r="B1120" s="6" t="str">
        <f>"00783393"</f>
        <v>00783393</v>
      </c>
    </row>
    <row r="1121" spans="1:2" x14ac:dyDescent="0.25">
      <c r="A1121" s="6">
        <v>1118</v>
      </c>
      <c r="B1121" s="6" t="str">
        <f>"00783765"</f>
        <v>00783765</v>
      </c>
    </row>
    <row r="1122" spans="1:2" x14ac:dyDescent="0.25">
      <c r="A1122" s="6">
        <v>1119</v>
      </c>
      <c r="B1122" s="6" t="str">
        <f>"00783930"</f>
        <v>00783930</v>
      </c>
    </row>
    <row r="1123" spans="1:2" x14ac:dyDescent="0.25">
      <c r="A1123" s="6">
        <v>1120</v>
      </c>
      <c r="B1123" s="6" t="str">
        <f>"00784027"</f>
        <v>00784027</v>
      </c>
    </row>
    <row r="1124" spans="1:2" x14ac:dyDescent="0.25">
      <c r="A1124" s="6">
        <v>1121</v>
      </c>
      <c r="B1124" s="6" t="str">
        <f>"00784123"</f>
        <v>00784123</v>
      </c>
    </row>
    <row r="1125" spans="1:2" x14ac:dyDescent="0.25">
      <c r="A1125" s="6">
        <v>1122</v>
      </c>
      <c r="B1125" s="6" t="str">
        <f>"00784342"</f>
        <v>00784342</v>
      </c>
    </row>
    <row r="1126" spans="1:2" x14ac:dyDescent="0.25">
      <c r="A1126" s="6">
        <v>1123</v>
      </c>
      <c r="B1126" s="6" t="str">
        <f>"00784515"</f>
        <v>00784515</v>
      </c>
    </row>
    <row r="1127" spans="1:2" x14ac:dyDescent="0.25">
      <c r="A1127" s="6">
        <v>1124</v>
      </c>
      <c r="B1127" s="6" t="str">
        <f>"00784527"</f>
        <v>00784527</v>
      </c>
    </row>
    <row r="1128" spans="1:2" x14ac:dyDescent="0.25">
      <c r="A1128" s="6">
        <v>1125</v>
      </c>
      <c r="B1128" s="6" t="str">
        <f>"00784567"</f>
        <v>00784567</v>
      </c>
    </row>
    <row r="1129" spans="1:2" x14ac:dyDescent="0.25">
      <c r="A1129" s="6">
        <v>1126</v>
      </c>
      <c r="B1129" s="6" t="str">
        <f>"00784589"</f>
        <v>00784589</v>
      </c>
    </row>
    <row r="1130" spans="1:2" x14ac:dyDescent="0.25">
      <c r="A1130" s="6">
        <v>1127</v>
      </c>
      <c r="B1130" s="6" t="str">
        <f>"00784762"</f>
        <v>00784762</v>
      </c>
    </row>
    <row r="1131" spans="1:2" x14ac:dyDescent="0.25">
      <c r="A1131" s="6">
        <v>1128</v>
      </c>
      <c r="B1131" s="6" t="str">
        <f>"00785067"</f>
        <v>00785067</v>
      </c>
    </row>
    <row r="1132" spans="1:2" x14ac:dyDescent="0.25">
      <c r="A1132" s="6">
        <v>1129</v>
      </c>
      <c r="B1132" s="6" t="str">
        <f>"00785357"</f>
        <v>00785357</v>
      </c>
    </row>
    <row r="1133" spans="1:2" x14ac:dyDescent="0.25">
      <c r="A1133" s="6">
        <v>1130</v>
      </c>
      <c r="B1133" s="6" t="str">
        <f>"00785456"</f>
        <v>00785456</v>
      </c>
    </row>
    <row r="1134" spans="1:2" x14ac:dyDescent="0.25">
      <c r="A1134" s="6">
        <v>1131</v>
      </c>
      <c r="B1134" s="6" t="str">
        <f>"00785463"</f>
        <v>00785463</v>
      </c>
    </row>
    <row r="1135" spans="1:2" x14ac:dyDescent="0.25">
      <c r="A1135" s="6">
        <v>1132</v>
      </c>
      <c r="B1135" s="6" t="str">
        <f>"00786034"</f>
        <v>00786034</v>
      </c>
    </row>
    <row r="1136" spans="1:2" x14ac:dyDescent="0.25">
      <c r="A1136" s="6">
        <v>1133</v>
      </c>
      <c r="B1136" s="6" t="str">
        <f>"00786212"</f>
        <v>00786212</v>
      </c>
    </row>
    <row r="1137" spans="1:2" x14ac:dyDescent="0.25">
      <c r="A1137" s="6">
        <v>1134</v>
      </c>
      <c r="B1137" s="6" t="str">
        <f>"00786255"</f>
        <v>00786255</v>
      </c>
    </row>
    <row r="1138" spans="1:2" x14ac:dyDescent="0.25">
      <c r="A1138" s="6">
        <v>1135</v>
      </c>
      <c r="B1138" s="6" t="str">
        <f>"00786313"</f>
        <v>00786313</v>
      </c>
    </row>
    <row r="1139" spans="1:2" x14ac:dyDescent="0.25">
      <c r="A1139" s="6">
        <v>1136</v>
      </c>
      <c r="B1139" s="6" t="str">
        <f>"00786366"</f>
        <v>00786366</v>
      </c>
    </row>
    <row r="1140" spans="1:2" x14ac:dyDescent="0.25">
      <c r="A1140" s="6">
        <v>1137</v>
      </c>
      <c r="B1140" s="6" t="str">
        <f>"00786405"</f>
        <v>00786405</v>
      </c>
    </row>
    <row r="1141" spans="1:2" x14ac:dyDescent="0.25">
      <c r="A1141" s="6">
        <v>1138</v>
      </c>
      <c r="B1141" s="6" t="str">
        <f>"00786427"</f>
        <v>00786427</v>
      </c>
    </row>
    <row r="1142" spans="1:2" x14ac:dyDescent="0.25">
      <c r="A1142" s="6">
        <v>1139</v>
      </c>
      <c r="B1142" s="6" t="str">
        <f>"00786512"</f>
        <v>00786512</v>
      </c>
    </row>
    <row r="1143" spans="1:2" x14ac:dyDescent="0.25">
      <c r="A1143" s="6">
        <v>1140</v>
      </c>
      <c r="B1143" s="6" t="str">
        <f>"00786544"</f>
        <v>00786544</v>
      </c>
    </row>
    <row r="1144" spans="1:2" x14ac:dyDescent="0.25">
      <c r="A1144" s="6">
        <v>1141</v>
      </c>
      <c r="B1144" s="6" t="str">
        <f>"00786623"</f>
        <v>00786623</v>
      </c>
    </row>
    <row r="1145" spans="1:2" x14ac:dyDescent="0.25">
      <c r="A1145" s="6">
        <v>1142</v>
      </c>
      <c r="B1145" s="6" t="str">
        <f>"00786695"</f>
        <v>00786695</v>
      </c>
    </row>
    <row r="1146" spans="1:2" x14ac:dyDescent="0.25">
      <c r="A1146" s="6">
        <v>1143</v>
      </c>
      <c r="B1146" s="6" t="str">
        <f>"00786787"</f>
        <v>00786787</v>
      </c>
    </row>
    <row r="1147" spans="1:2" x14ac:dyDescent="0.25">
      <c r="A1147" s="6">
        <v>1144</v>
      </c>
      <c r="B1147" s="6" t="str">
        <f>"00787074"</f>
        <v>00787074</v>
      </c>
    </row>
    <row r="1148" spans="1:2" x14ac:dyDescent="0.25">
      <c r="A1148" s="6">
        <v>1145</v>
      </c>
      <c r="B1148" s="6" t="str">
        <f>"00787131"</f>
        <v>00787131</v>
      </c>
    </row>
    <row r="1149" spans="1:2" x14ac:dyDescent="0.25">
      <c r="A1149" s="6">
        <v>1146</v>
      </c>
      <c r="B1149" s="6" t="str">
        <f>"00787330"</f>
        <v>00787330</v>
      </c>
    </row>
    <row r="1150" spans="1:2" x14ac:dyDescent="0.25">
      <c r="A1150" s="6">
        <v>1147</v>
      </c>
      <c r="B1150" s="6" t="str">
        <f>"00787465"</f>
        <v>00787465</v>
      </c>
    </row>
    <row r="1151" spans="1:2" x14ac:dyDescent="0.25">
      <c r="A1151" s="6">
        <v>1148</v>
      </c>
      <c r="B1151" s="6" t="str">
        <f>"00787584"</f>
        <v>00787584</v>
      </c>
    </row>
    <row r="1152" spans="1:2" x14ac:dyDescent="0.25">
      <c r="A1152" s="6">
        <v>1149</v>
      </c>
      <c r="B1152" s="6" t="str">
        <f>"00787673"</f>
        <v>00787673</v>
      </c>
    </row>
    <row r="1153" spans="1:2" x14ac:dyDescent="0.25">
      <c r="A1153" s="6">
        <v>1150</v>
      </c>
      <c r="B1153" s="6" t="str">
        <f>"00788108"</f>
        <v>00788108</v>
      </c>
    </row>
    <row r="1154" spans="1:2" x14ac:dyDescent="0.25">
      <c r="A1154" s="6">
        <v>1151</v>
      </c>
      <c r="B1154" s="6" t="str">
        <f>"00788219"</f>
        <v>00788219</v>
      </c>
    </row>
    <row r="1155" spans="1:2" x14ac:dyDescent="0.25">
      <c r="A1155" s="6">
        <v>1152</v>
      </c>
      <c r="B1155" s="6" t="str">
        <f>"00788369"</f>
        <v>00788369</v>
      </c>
    </row>
    <row r="1156" spans="1:2" x14ac:dyDescent="0.25">
      <c r="A1156" s="6">
        <v>1153</v>
      </c>
      <c r="B1156" s="6" t="str">
        <f>"00788833"</f>
        <v>00788833</v>
      </c>
    </row>
    <row r="1157" spans="1:2" x14ac:dyDescent="0.25">
      <c r="A1157" s="6">
        <v>1154</v>
      </c>
      <c r="B1157" s="6" t="str">
        <f>"00788946"</f>
        <v>00788946</v>
      </c>
    </row>
    <row r="1158" spans="1:2" x14ac:dyDescent="0.25">
      <c r="A1158" s="6">
        <v>1155</v>
      </c>
      <c r="B1158" s="6" t="str">
        <f>"00788973"</f>
        <v>00788973</v>
      </c>
    </row>
    <row r="1159" spans="1:2" x14ac:dyDescent="0.25">
      <c r="A1159" s="6">
        <v>1156</v>
      </c>
      <c r="B1159" s="6" t="str">
        <f>"00788991"</f>
        <v>00788991</v>
      </c>
    </row>
    <row r="1160" spans="1:2" x14ac:dyDescent="0.25">
      <c r="A1160" s="6">
        <v>1157</v>
      </c>
      <c r="B1160" s="6" t="str">
        <f>"00789004"</f>
        <v>00789004</v>
      </c>
    </row>
    <row r="1161" spans="1:2" x14ac:dyDescent="0.25">
      <c r="A1161" s="6">
        <v>1158</v>
      </c>
      <c r="B1161" s="6" t="str">
        <f>"00789016"</f>
        <v>00789016</v>
      </c>
    </row>
    <row r="1162" spans="1:2" x14ac:dyDescent="0.25">
      <c r="A1162" s="6">
        <v>1159</v>
      </c>
      <c r="B1162" s="6" t="str">
        <f>"00789137"</f>
        <v>00789137</v>
      </c>
    </row>
    <row r="1163" spans="1:2" x14ac:dyDescent="0.25">
      <c r="A1163" s="6">
        <v>1160</v>
      </c>
      <c r="B1163" s="6" t="str">
        <f>"00789188"</f>
        <v>00789188</v>
      </c>
    </row>
    <row r="1164" spans="1:2" x14ac:dyDescent="0.25">
      <c r="A1164" s="6">
        <v>1161</v>
      </c>
      <c r="B1164" s="6" t="str">
        <f>"00789427"</f>
        <v>00789427</v>
      </c>
    </row>
    <row r="1165" spans="1:2" x14ac:dyDescent="0.25">
      <c r="A1165" s="6">
        <v>1162</v>
      </c>
      <c r="B1165" s="6" t="str">
        <f>"00789617"</f>
        <v>00789617</v>
      </c>
    </row>
    <row r="1166" spans="1:2" x14ac:dyDescent="0.25">
      <c r="A1166" s="6">
        <v>1163</v>
      </c>
      <c r="B1166" s="6" t="str">
        <f>"00789681"</f>
        <v>00789681</v>
      </c>
    </row>
    <row r="1167" spans="1:2" x14ac:dyDescent="0.25">
      <c r="A1167" s="6">
        <v>1164</v>
      </c>
      <c r="B1167" s="6" t="str">
        <f>"00789712"</f>
        <v>00789712</v>
      </c>
    </row>
    <row r="1168" spans="1:2" x14ac:dyDescent="0.25">
      <c r="A1168" s="6">
        <v>1165</v>
      </c>
      <c r="B1168" s="6" t="str">
        <f>"00789820"</f>
        <v>00789820</v>
      </c>
    </row>
    <row r="1169" spans="1:2" x14ac:dyDescent="0.25">
      <c r="A1169" s="6">
        <v>1166</v>
      </c>
      <c r="B1169" s="6" t="str">
        <f>"00789838"</f>
        <v>00789838</v>
      </c>
    </row>
    <row r="1170" spans="1:2" x14ac:dyDescent="0.25">
      <c r="A1170" s="6">
        <v>1167</v>
      </c>
      <c r="B1170" s="6" t="str">
        <f>"00789843"</f>
        <v>00789843</v>
      </c>
    </row>
    <row r="1171" spans="1:2" x14ac:dyDescent="0.25">
      <c r="A1171" s="6">
        <v>1168</v>
      </c>
      <c r="B1171" s="6" t="str">
        <f>"00789961"</f>
        <v>00789961</v>
      </c>
    </row>
    <row r="1172" spans="1:2" x14ac:dyDescent="0.25">
      <c r="A1172" s="6">
        <v>1169</v>
      </c>
      <c r="B1172" s="6" t="str">
        <f>"00789982"</f>
        <v>00789982</v>
      </c>
    </row>
    <row r="1173" spans="1:2" x14ac:dyDescent="0.25">
      <c r="A1173" s="6">
        <v>1170</v>
      </c>
      <c r="B1173" s="6" t="str">
        <f>"00790032"</f>
        <v>00790032</v>
      </c>
    </row>
    <row r="1174" spans="1:2" x14ac:dyDescent="0.25">
      <c r="A1174" s="6">
        <v>1171</v>
      </c>
      <c r="B1174" s="6" t="str">
        <f>"00790048"</f>
        <v>00790048</v>
      </c>
    </row>
    <row r="1175" spans="1:2" x14ac:dyDescent="0.25">
      <c r="A1175" s="6">
        <v>1172</v>
      </c>
      <c r="B1175" s="6" t="str">
        <f>"00790220"</f>
        <v>00790220</v>
      </c>
    </row>
    <row r="1176" spans="1:2" x14ac:dyDescent="0.25">
      <c r="A1176" s="6">
        <v>1173</v>
      </c>
      <c r="B1176" s="6" t="str">
        <f>"00790290"</f>
        <v>00790290</v>
      </c>
    </row>
    <row r="1177" spans="1:2" x14ac:dyDescent="0.25">
      <c r="A1177" s="6">
        <v>1174</v>
      </c>
      <c r="B1177" s="6" t="str">
        <f>"00790373"</f>
        <v>00790373</v>
      </c>
    </row>
    <row r="1178" spans="1:2" x14ac:dyDescent="0.25">
      <c r="A1178" s="6">
        <v>1175</v>
      </c>
      <c r="B1178" s="6" t="str">
        <f>"00790405"</f>
        <v>00790405</v>
      </c>
    </row>
    <row r="1179" spans="1:2" x14ac:dyDescent="0.25">
      <c r="A1179" s="6">
        <v>1176</v>
      </c>
      <c r="B1179" s="6" t="str">
        <f>"00790487"</f>
        <v>00790487</v>
      </c>
    </row>
    <row r="1180" spans="1:2" x14ac:dyDescent="0.25">
      <c r="A1180" s="6">
        <v>1177</v>
      </c>
      <c r="B1180" s="6" t="str">
        <f>"00790651"</f>
        <v>00790651</v>
      </c>
    </row>
    <row r="1181" spans="1:2" x14ac:dyDescent="0.25">
      <c r="A1181" s="6">
        <v>1178</v>
      </c>
      <c r="B1181" s="6" t="str">
        <f>"00790859"</f>
        <v>00790859</v>
      </c>
    </row>
    <row r="1182" spans="1:2" x14ac:dyDescent="0.25">
      <c r="A1182" s="6">
        <v>1179</v>
      </c>
      <c r="B1182" s="6" t="str">
        <f>"00790911"</f>
        <v>00790911</v>
      </c>
    </row>
    <row r="1183" spans="1:2" x14ac:dyDescent="0.25">
      <c r="A1183" s="6">
        <v>1180</v>
      </c>
      <c r="B1183" s="6" t="str">
        <f>"00790917"</f>
        <v>00790917</v>
      </c>
    </row>
    <row r="1184" spans="1:2" x14ac:dyDescent="0.25">
      <c r="A1184" s="6">
        <v>1181</v>
      </c>
      <c r="B1184" s="6" t="str">
        <f>"00791016"</f>
        <v>00791016</v>
      </c>
    </row>
    <row r="1185" spans="1:2" x14ac:dyDescent="0.25">
      <c r="A1185" s="6">
        <v>1182</v>
      </c>
      <c r="B1185" s="6" t="str">
        <f>"00791050"</f>
        <v>00791050</v>
      </c>
    </row>
    <row r="1186" spans="1:2" x14ac:dyDescent="0.25">
      <c r="A1186" s="6">
        <v>1183</v>
      </c>
      <c r="B1186" s="6" t="str">
        <f>"00791180"</f>
        <v>00791180</v>
      </c>
    </row>
    <row r="1187" spans="1:2" x14ac:dyDescent="0.25">
      <c r="A1187" s="6">
        <v>1184</v>
      </c>
      <c r="B1187" s="6" t="str">
        <f>"00791268"</f>
        <v>00791268</v>
      </c>
    </row>
    <row r="1188" spans="1:2" x14ac:dyDescent="0.25">
      <c r="A1188" s="6">
        <v>1185</v>
      </c>
      <c r="B1188" s="6" t="str">
        <f>"00791355"</f>
        <v>00791355</v>
      </c>
    </row>
    <row r="1189" spans="1:2" x14ac:dyDescent="0.25">
      <c r="A1189" s="6">
        <v>1186</v>
      </c>
      <c r="B1189" s="6" t="str">
        <f>"00791386"</f>
        <v>00791386</v>
      </c>
    </row>
    <row r="1190" spans="1:2" x14ac:dyDescent="0.25">
      <c r="A1190" s="6">
        <v>1187</v>
      </c>
      <c r="B1190" s="6" t="str">
        <f>"00791619"</f>
        <v>00791619</v>
      </c>
    </row>
    <row r="1191" spans="1:2" x14ac:dyDescent="0.25">
      <c r="A1191" s="6">
        <v>1188</v>
      </c>
      <c r="B1191" s="6" t="str">
        <f>"00791640"</f>
        <v>00791640</v>
      </c>
    </row>
    <row r="1192" spans="1:2" x14ac:dyDescent="0.25">
      <c r="A1192" s="6">
        <v>1189</v>
      </c>
      <c r="B1192" s="6" t="str">
        <f>"00791646"</f>
        <v>00791646</v>
      </c>
    </row>
    <row r="1193" spans="1:2" x14ac:dyDescent="0.25">
      <c r="A1193" s="6">
        <v>1190</v>
      </c>
      <c r="B1193" s="6" t="str">
        <f>"00791654"</f>
        <v>00791654</v>
      </c>
    </row>
    <row r="1194" spans="1:2" x14ac:dyDescent="0.25">
      <c r="A1194" s="6">
        <v>1191</v>
      </c>
      <c r="B1194" s="6" t="str">
        <f>"00791752"</f>
        <v>00791752</v>
      </c>
    </row>
    <row r="1195" spans="1:2" x14ac:dyDescent="0.25">
      <c r="A1195" s="6">
        <v>1192</v>
      </c>
      <c r="B1195" s="6" t="str">
        <f>"00791805"</f>
        <v>00791805</v>
      </c>
    </row>
    <row r="1196" spans="1:2" x14ac:dyDescent="0.25">
      <c r="A1196" s="6">
        <v>1193</v>
      </c>
      <c r="B1196" s="6" t="str">
        <f>"00791829"</f>
        <v>00791829</v>
      </c>
    </row>
    <row r="1197" spans="1:2" x14ac:dyDescent="0.25">
      <c r="A1197" s="6">
        <v>1194</v>
      </c>
      <c r="B1197" s="6" t="str">
        <f>"00791855"</f>
        <v>00791855</v>
      </c>
    </row>
    <row r="1198" spans="1:2" x14ac:dyDescent="0.25">
      <c r="A1198" s="6">
        <v>1195</v>
      </c>
      <c r="B1198" s="6" t="str">
        <f>"00791869"</f>
        <v>00791869</v>
      </c>
    </row>
    <row r="1199" spans="1:2" x14ac:dyDescent="0.25">
      <c r="A1199" s="6">
        <v>1196</v>
      </c>
      <c r="B1199" s="6" t="str">
        <f>"00791876"</f>
        <v>00791876</v>
      </c>
    </row>
    <row r="1200" spans="1:2" x14ac:dyDescent="0.25">
      <c r="A1200" s="6">
        <v>1197</v>
      </c>
      <c r="B1200" s="6" t="str">
        <f>"00792080"</f>
        <v>00792080</v>
      </c>
    </row>
    <row r="1201" spans="1:2" x14ac:dyDescent="0.25">
      <c r="A1201" s="6">
        <v>1198</v>
      </c>
      <c r="B1201" s="6" t="str">
        <f>"00792097"</f>
        <v>00792097</v>
      </c>
    </row>
    <row r="1202" spans="1:2" x14ac:dyDescent="0.25">
      <c r="A1202" s="6">
        <v>1199</v>
      </c>
      <c r="B1202" s="6" t="str">
        <f>"00792290"</f>
        <v>00792290</v>
      </c>
    </row>
    <row r="1203" spans="1:2" x14ac:dyDescent="0.25">
      <c r="A1203" s="6">
        <v>1200</v>
      </c>
      <c r="B1203" s="6" t="str">
        <f>"00792342"</f>
        <v>00792342</v>
      </c>
    </row>
    <row r="1204" spans="1:2" x14ac:dyDescent="0.25">
      <c r="A1204" s="6">
        <v>1201</v>
      </c>
      <c r="B1204" s="6" t="str">
        <f>"00792450"</f>
        <v>00792450</v>
      </c>
    </row>
    <row r="1205" spans="1:2" x14ac:dyDescent="0.25">
      <c r="A1205" s="6">
        <v>1202</v>
      </c>
      <c r="B1205" s="6" t="str">
        <f>"00792452"</f>
        <v>00792452</v>
      </c>
    </row>
    <row r="1206" spans="1:2" x14ac:dyDescent="0.25">
      <c r="A1206" s="6">
        <v>1203</v>
      </c>
      <c r="B1206" s="6" t="str">
        <f>"00792459"</f>
        <v>00792459</v>
      </c>
    </row>
    <row r="1207" spans="1:2" x14ac:dyDescent="0.25">
      <c r="A1207" s="6">
        <v>1204</v>
      </c>
      <c r="B1207" s="6" t="str">
        <f>"00792463"</f>
        <v>00792463</v>
      </c>
    </row>
    <row r="1208" spans="1:2" x14ac:dyDescent="0.25">
      <c r="A1208" s="6">
        <v>1205</v>
      </c>
      <c r="B1208" s="6" t="str">
        <f>"00792512"</f>
        <v>00792512</v>
      </c>
    </row>
    <row r="1209" spans="1:2" x14ac:dyDescent="0.25">
      <c r="A1209" s="6">
        <v>1206</v>
      </c>
      <c r="B1209" s="6" t="str">
        <f>"00792610"</f>
        <v>00792610</v>
      </c>
    </row>
    <row r="1210" spans="1:2" x14ac:dyDescent="0.25">
      <c r="A1210" s="6">
        <v>1207</v>
      </c>
      <c r="B1210" s="6" t="str">
        <f>"00792650"</f>
        <v>00792650</v>
      </c>
    </row>
    <row r="1211" spans="1:2" x14ac:dyDescent="0.25">
      <c r="A1211" s="6">
        <v>1208</v>
      </c>
      <c r="B1211" s="6" t="str">
        <f>"00792698"</f>
        <v>00792698</v>
      </c>
    </row>
    <row r="1212" spans="1:2" x14ac:dyDescent="0.25">
      <c r="A1212" s="6">
        <v>1209</v>
      </c>
      <c r="B1212" s="6" t="str">
        <f>"00792707"</f>
        <v>00792707</v>
      </c>
    </row>
    <row r="1213" spans="1:2" x14ac:dyDescent="0.25">
      <c r="A1213" s="6">
        <v>1210</v>
      </c>
      <c r="B1213" s="6" t="str">
        <f>"00792849"</f>
        <v>00792849</v>
      </c>
    </row>
    <row r="1214" spans="1:2" x14ac:dyDescent="0.25">
      <c r="A1214" s="6">
        <v>1211</v>
      </c>
      <c r="B1214" s="6" t="str">
        <f>"00793064"</f>
        <v>00793064</v>
      </c>
    </row>
    <row r="1215" spans="1:2" x14ac:dyDescent="0.25">
      <c r="A1215" s="6">
        <v>1212</v>
      </c>
      <c r="B1215" s="6" t="str">
        <f>"00793122"</f>
        <v>00793122</v>
      </c>
    </row>
    <row r="1216" spans="1:2" x14ac:dyDescent="0.25">
      <c r="A1216" s="6">
        <v>1213</v>
      </c>
      <c r="B1216" s="6" t="str">
        <f>"00793228"</f>
        <v>00793228</v>
      </c>
    </row>
    <row r="1217" spans="1:2" x14ac:dyDescent="0.25">
      <c r="A1217" s="6">
        <v>1214</v>
      </c>
      <c r="B1217" s="6" t="str">
        <f>"00793256"</f>
        <v>00793256</v>
      </c>
    </row>
    <row r="1218" spans="1:2" x14ac:dyDescent="0.25">
      <c r="A1218" s="6">
        <v>1215</v>
      </c>
      <c r="B1218" s="6" t="str">
        <f>"00793263"</f>
        <v>00793263</v>
      </c>
    </row>
    <row r="1219" spans="1:2" x14ac:dyDescent="0.25">
      <c r="A1219" s="6">
        <v>1216</v>
      </c>
      <c r="B1219" s="6" t="str">
        <f>"00793324"</f>
        <v>00793324</v>
      </c>
    </row>
    <row r="1220" spans="1:2" x14ac:dyDescent="0.25">
      <c r="A1220" s="6">
        <v>1217</v>
      </c>
      <c r="B1220" s="6" t="str">
        <f>"00793329"</f>
        <v>00793329</v>
      </c>
    </row>
    <row r="1221" spans="1:2" x14ac:dyDescent="0.25">
      <c r="A1221" s="6">
        <v>1218</v>
      </c>
      <c r="B1221" s="6" t="str">
        <f>"00793341"</f>
        <v>00793341</v>
      </c>
    </row>
    <row r="1222" spans="1:2" x14ac:dyDescent="0.25">
      <c r="A1222" s="6">
        <v>1219</v>
      </c>
      <c r="B1222" s="6" t="str">
        <f>"00793357"</f>
        <v>00793357</v>
      </c>
    </row>
    <row r="1223" spans="1:2" x14ac:dyDescent="0.25">
      <c r="A1223" s="6">
        <v>1220</v>
      </c>
      <c r="B1223" s="6" t="str">
        <f>"00793633"</f>
        <v>00793633</v>
      </c>
    </row>
    <row r="1224" spans="1:2" x14ac:dyDescent="0.25">
      <c r="A1224" s="6">
        <v>1221</v>
      </c>
      <c r="B1224" s="6" t="str">
        <f>"00793717"</f>
        <v>00793717</v>
      </c>
    </row>
    <row r="1225" spans="1:2" x14ac:dyDescent="0.25">
      <c r="A1225" s="6">
        <v>1222</v>
      </c>
      <c r="B1225" s="6" t="str">
        <f>"00793740"</f>
        <v>00793740</v>
      </c>
    </row>
    <row r="1226" spans="1:2" x14ac:dyDescent="0.25">
      <c r="A1226" s="6">
        <v>1223</v>
      </c>
      <c r="B1226" s="6" t="str">
        <f>"00793847"</f>
        <v>00793847</v>
      </c>
    </row>
    <row r="1227" spans="1:2" x14ac:dyDescent="0.25">
      <c r="A1227" s="6">
        <v>1224</v>
      </c>
      <c r="B1227" s="6" t="str">
        <f>"00793871"</f>
        <v>00793871</v>
      </c>
    </row>
    <row r="1228" spans="1:2" x14ac:dyDescent="0.25">
      <c r="A1228" s="6">
        <v>1225</v>
      </c>
      <c r="B1228" s="6" t="str">
        <f>"00794009"</f>
        <v>00794009</v>
      </c>
    </row>
    <row r="1229" spans="1:2" x14ac:dyDescent="0.25">
      <c r="A1229" s="6">
        <v>1226</v>
      </c>
      <c r="B1229" s="6" t="str">
        <f>"00794020"</f>
        <v>00794020</v>
      </c>
    </row>
    <row r="1230" spans="1:2" x14ac:dyDescent="0.25">
      <c r="A1230" s="6">
        <v>1227</v>
      </c>
      <c r="B1230" s="6" t="str">
        <f>"00794285"</f>
        <v>00794285</v>
      </c>
    </row>
    <row r="1231" spans="1:2" x14ac:dyDescent="0.25">
      <c r="A1231" s="6">
        <v>1228</v>
      </c>
      <c r="B1231" s="6" t="str">
        <f>"00794499"</f>
        <v>00794499</v>
      </c>
    </row>
    <row r="1232" spans="1:2" x14ac:dyDescent="0.25">
      <c r="A1232" s="6">
        <v>1229</v>
      </c>
      <c r="B1232" s="6" t="str">
        <f>"00794501"</f>
        <v>00794501</v>
      </c>
    </row>
    <row r="1233" spans="1:2" x14ac:dyDescent="0.25">
      <c r="A1233" s="6">
        <v>1230</v>
      </c>
      <c r="B1233" s="6" t="str">
        <f>"00794577"</f>
        <v>00794577</v>
      </c>
    </row>
    <row r="1234" spans="1:2" x14ac:dyDescent="0.25">
      <c r="A1234" s="6">
        <v>1231</v>
      </c>
      <c r="B1234" s="6" t="str">
        <f>"00794617"</f>
        <v>00794617</v>
      </c>
    </row>
    <row r="1235" spans="1:2" x14ac:dyDescent="0.25">
      <c r="A1235" s="6">
        <v>1232</v>
      </c>
      <c r="B1235" s="6" t="str">
        <f>"00794913"</f>
        <v>00794913</v>
      </c>
    </row>
    <row r="1236" spans="1:2" x14ac:dyDescent="0.25">
      <c r="A1236" s="6">
        <v>1233</v>
      </c>
      <c r="B1236" s="6" t="str">
        <f>"00794917"</f>
        <v>00794917</v>
      </c>
    </row>
    <row r="1237" spans="1:2" x14ac:dyDescent="0.25">
      <c r="A1237" s="6">
        <v>1234</v>
      </c>
      <c r="B1237" s="6" t="str">
        <f>"00794929"</f>
        <v>00794929</v>
      </c>
    </row>
    <row r="1238" spans="1:2" x14ac:dyDescent="0.25">
      <c r="A1238" s="6">
        <v>1235</v>
      </c>
      <c r="B1238" s="6" t="str">
        <f>"00794945"</f>
        <v>00794945</v>
      </c>
    </row>
    <row r="1239" spans="1:2" x14ac:dyDescent="0.25">
      <c r="A1239" s="6">
        <v>1236</v>
      </c>
      <c r="B1239" s="6" t="str">
        <f>"00794976"</f>
        <v>00794976</v>
      </c>
    </row>
    <row r="1240" spans="1:2" x14ac:dyDescent="0.25">
      <c r="A1240" s="6">
        <v>1237</v>
      </c>
      <c r="B1240" s="6" t="str">
        <f>"00794980"</f>
        <v>00794980</v>
      </c>
    </row>
    <row r="1241" spans="1:2" x14ac:dyDescent="0.25">
      <c r="A1241" s="6">
        <v>1238</v>
      </c>
      <c r="B1241" s="6" t="str">
        <f>"00794987"</f>
        <v>00794987</v>
      </c>
    </row>
    <row r="1242" spans="1:2" x14ac:dyDescent="0.25">
      <c r="A1242" s="6">
        <v>1239</v>
      </c>
      <c r="B1242" s="6" t="str">
        <f>"00795003"</f>
        <v>00795003</v>
      </c>
    </row>
    <row r="1243" spans="1:2" x14ac:dyDescent="0.25">
      <c r="A1243" s="6">
        <v>1240</v>
      </c>
      <c r="B1243" s="6" t="str">
        <f>"00795055"</f>
        <v>00795055</v>
      </c>
    </row>
    <row r="1244" spans="1:2" x14ac:dyDescent="0.25">
      <c r="A1244" s="6">
        <v>1241</v>
      </c>
      <c r="B1244" s="6" t="str">
        <f>"00795113"</f>
        <v>00795113</v>
      </c>
    </row>
    <row r="1245" spans="1:2" x14ac:dyDescent="0.25">
      <c r="A1245" s="6">
        <v>1242</v>
      </c>
      <c r="B1245" s="6" t="str">
        <f>"00795129"</f>
        <v>00795129</v>
      </c>
    </row>
    <row r="1246" spans="1:2" x14ac:dyDescent="0.25">
      <c r="A1246" s="6">
        <v>1243</v>
      </c>
      <c r="B1246" s="6" t="str">
        <f>"00795144"</f>
        <v>00795144</v>
      </c>
    </row>
    <row r="1247" spans="1:2" x14ac:dyDescent="0.25">
      <c r="A1247" s="6">
        <v>1244</v>
      </c>
      <c r="B1247" s="6" t="str">
        <f>"00795172"</f>
        <v>00795172</v>
      </c>
    </row>
    <row r="1248" spans="1:2" x14ac:dyDescent="0.25">
      <c r="A1248" s="6">
        <v>1245</v>
      </c>
      <c r="B1248" s="6" t="str">
        <f>"00795175"</f>
        <v>00795175</v>
      </c>
    </row>
    <row r="1249" spans="1:2" x14ac:dyDescent="0.25">
      <c r="A1249" s="6">
        <v>1246</v>
      </c>
      <c r="B1249" s="6" t="str">
        <f>"00795268"</f>
        <v>00795268</v>
      </c>
    </row>
    <row r="1250" spans="1:2" x14ac:dyDescent="0.25">
      <c r="A1250" s="6">
        <v>1247</v>
      </c>
      <c r="B1250" s="6" t="str">
        <f>"00795339"</f>
        <v>00795339</v>
      </c>
    </row>
    <row r="1251" spans="1:2" x14ac:dyDescent="0.25">
      <c r="A1251" s="6">
        <v>1248</v>
      </c>
      <c r="B1251" s="6" t="str">
        <f>"00795529"</f>
        <v>00795529</v>
      </c>
    </row>
    <row r="1252" spans="1:2" x14ac:dyDescent="0.25">
      <c r="A1252" s="6">
        <v>1249</v>
      </c>
      <c r="B1252" s="6" t="str">
        <f>"00795739"</f>
        <v>00795739</v>
      </c>
    </row>
    <row r="1253" spans="1:2" x14ac:dyDescent="0.25">
      <c r="A1253" s="6">
        <v>1250</v>
      </c>
      <c r="B1253" s="6" t="str">
        <f>"00795815"</f>
        <v>00795815</v>
      </c>
    </row>
    <row r="1254" spans="1:2" x14ac:dyDescent="0.25">
      <c r="A1254" s="6">
        <v>1251</v>
      </c>
      <c r="B1254" s="6" t="str">
        <f>"00795851"</f>
        <v>00795851</v>
      </c>
    </row>
    <row r="1255" spans="1:2" x14ac:dyDescent="0.25">
      <c r="A1255" s="6">
        <v>1252</v>
      </c>
      <c r="B1255" s="6" t="str">
        <f>"00795990"</f>
        <v>00795990</v>
      </c>
    </row>
    <row r="1256" spans="1:2" x14ac:dyDescent="0.25">
      <c r="A1256" s="6">
        <v>1253</v>
      </c>
      <c r="B1256" s="6" t="str">
        <f>"00796025"</f>
        <v>00796025</v>
      </c>
    </row>
    <row r="1257" spans="1:2" x14ac:dyDescent="0.25">
      <c r="A1257" s="6">
        <v>1254</v>
      </c>
      <c r="B1257" s="6" t="str">
        <f>"00796090"</f>
        <v>00796090</v>
      </c>
    </row>
    <row r="1258" spans="1:2" x14ac:dyDescent="0.25">
      <c r="A1258" s="6">
        <v>1255</v>
      </c>
      <c r="B1258" s="6" t="str">
        <f>"00796209"</f>
        <v>00796209</v>
      </c>
    </row>
    <row r="1259" spans="1:2" x14ac:dyDescent="0.25">
      <c r="A1259" s="6">
        <v>1256</v>
      </c>
      <c r="B1259" s="6" t="str">
        <f>"00796245"</f>
        <v>00796245</v>
      </c>
    </row>
    <row r="1260" spans="1:2" x14ac:dyDescent="0.25">
      <c r="A1260" s="6">
        <v>1257</v>
      </c>
      <c r="B1260" s="6" t="str">
        <f>"00796256"</f>
        <v>00796256</v>
      </c>
    </row>
    <row r="1261" spans="1:2" x14ac:dyDescent="0.25">
      <c r="A1261" s="6">
        <v>1258</v>
      </c>
      <c r="B1261" s="6" t="str">
        <f>"00796276"</f>
        <v>00796276</v>
      </c>
    </row>
    <row r="1262" spans="1:2" x14ac:dyDescent="0.25">
      <c r="A1262" s="6">
        <v>1259</v>
      </c>
      <c r="B1262" s="6" t="str">
        <f>"00796306"</f>
        <v>00796306</v>
      </c>
    </row>
    <row r="1263" spans="1:2" x14ac:dyDescent="0.25">
      <c r="A1263" s="6">
        <v>1260</v>
      </c>
      <c r="B1263" s="6" t="str">
        <f>"00796315"</f>
        <v>00796315</v>
      </c>
    </row>
    <row r="1264" spans="1:2" x14ac:dyDescent="0.25">
      <c r="A1264" s="6">
        <v>1261</v>
      </c>
      <c r="B1264" s="6" t="str">
        <f>"00796367"</f>
        <v>00796367</v>
      </c>
    </row>
    <row r="1265" spans="1:2" x14ac:dyDescent="0.25">
      <c r="A1265" s="6">
        <v>1262</v>
      </c>
      <c r="B1265" s="6" t="str">
        <f>"00796410"</f>
        <v>00796410</v>
      </c>
    </row>
    <row r="1266" spans="1:2" x14ac:dyDescent="0.25">
      <c r="A1266" s="6">
        <v>1263</v>
      </c>
      <c r="B1266" s="6" t="str">
        <f>"00796490"</f>
        <v>00796490</v>
      </c>
    </row>
    <row r="1267" spans="1:2" x14ac:dyDescent="0.25">
      <c r="A1267" s="6">
        <v>1264</v>
      </c>
      <c r="B1267" s="6" t="str">
        <f>"00796592"</f>
        <v>00796592</v>
      </c>
    </row>
    <row r="1268" spans="1:2" x14ac:dyDescent="0.25">
      <c r="A1268" s="6">
        <v>1265</v>
      </c>
      <c r="B1268" s="6" t="str">
        <f>"00796624"</f>
        <v>00796624</v>
      </c>
    </row>
    <row r="1269" spans="1:2" x14ac:dyDescent="0.25">
      <c r="A1269" s="6">
        <v>1266</v>
      </c>
      <c r="B1269" s="6" t="str">
        <f>"00796625"</f>
        <v>00796625</v>
      </c>
    </row>
    <row r="1270" spans="1:2" x14ac:dyDescent="0.25">
      <c r="A1270" s="6">
        <v>1267</v>
      </c>
      <c r="B1270" s="6" t="str">
        <f>"00796690"</f>
        <v>00796690</v>
      </c>
    </row>
    <row r="1271" spans="1:2" x14ac:dyDescent="0.25">
      <c r="A1271" s="6">
        <v>1268</v>
      </c>
      <c r="B1271" s="6" t="str">
        <f>"00796702"</f>
        <v>00796702</v>
      </c>
    </row>
    <row r="1272" spans="1:2" x14ac:dyDescent="0.25">
      <c r="A1272" s="6">
        <v>1269</v>
      </c>
      <c r="B1272" s="6" t="str">
        <f>"00796791"</f>
        <v>00796791</v>
      </c>
    </row>
    <row r="1273" spans="1:2" x14ac:dyDescent="0.25">
      <c r="A1273" s="6">
        <v>1270</v>
      </c>
      <c r="B1273" s="6" t="str">
        <f>"00797007"</f>
        <v>00797007</v>
      </c>
    </row>
    <row r="1274" spans="1:2" x14ac:dyDescent="0.25">
      <c r="A1274" s="6">
        <v>1271</v>
      </c>
      <c r="B1274" s="6" t="str">
        <f>"00797115"</f>
        <v>00797115</v>
      </c>
    </row>
    <row r="1275" spans="1:2" x14ac:dyDescent="0.25">
      <c r="A1275" s="6">
        <v>1272</v>
      </c>
      <c r="B1275" s="6" t="str">
        <f>"00797170"</f>
        <v>00797170</v>
      </c>
    </row>
    <row r="1276" spans="1:2" x14ac:dyDescent="0.25">
      <c r="A1276" s="6">
        <v>1273</v>
      </c>
      <c r="B1276" s="6" t="str">
        <f>"00797173"</f>
        <v>00797173</v>
      </c>
    </row>
    <row r="1277" spans="1:2" x14ac:dyDescent="0.25">
      <c r="A1277" s="6">
        <v>1274</v>
      </c>
      <c r="B1277" s="6" t="str">
        <f>"00797185"</f>
        <v>00797185</v>
      </c>
    </row>
    <row r="1278" spans="1:2" x14ac:dyDescent="0.25">
      <c r="A1278" s="6">
        <v>1275</v>
      </c>
      <c r="B1278" s="6" t="str">
        <f>"00797243"</f>
        <v>00797243</v>
      </c>
    </row>
    <row r="1279" spans="1:2" x14ac:dyDescent="0.25">
      <c r="A1279" s="6">
        <v>1276</v>
      </c>
      <c r="B1279" s="6" t="str">
        <f>"00797271"</f>
        <v>00797271</v>
      </c>
    </row>
    <row r="1280" spans="1:2" x14ac:dyDescent="0.25">
      <c r="A1280" s="6">
        <v>1277</v>
      </c>
      <c r="B1280" s="6" t="str">
        <f>"00797368"</f>
        <v>00797368</v>
      </c>
    </row>
    <row r="1281" spans="1:2" x14ac:dyDescent="0.25">
      <c r="A1281" s="6">
        <v>1278</v>
      </c>
      <c r="B1281" s="6" t="str">
        <f>"00797398"</f>
        <v>00797398</v>
      </c>
    </row>
    <row r="1282" spans="1:2" x14ac:dyDescent="0.25">
      <c r="A1282" s="6">
        <v>1279</v>
      </c>
      <c r="B1282" s="6" t="str">
        <f>"00797456"</f>
        <v>00797456</v>
      </c>
    </row>
    <row r="1283" spans="1:2" x14ac:dyDescent="0.25">
      <c r="A1283" s="6">
        <v>1280</v>
      </c>
      <c r="B1283" s="6" t="str">
        <f>"00797475"</f>
        <v>00797475</v>
      </c>
    </row>
    <row r="1284" spans="1:2" x14ac:dyDescent="0.25">
      <c r="A1284" s="6">
        <v>1281</v>
      </c>
      <c r="B1284" s="6" t="str">
        <f>"00797522"</f>
        <v>00797522</v>
      </c>
    </row>
    <row r="1285" spans="1:2" x14ac:dyDescent="0.25">
      <c r="A1285" s="6">
        <v>1282</v>
      </c>
      <c r="B1285" s="6" t="str">
        <f>"00797539"</f>
        <v>00797539</v>
      </c>
    </row>
    <row r="1286" spans="1:2" x14ac:dyDescent="0.25">
      <c r="A1286" s="6">
        <v>1283</v>
      </c>
      <c r="B1286" s="6" t="str">
        <f>"00797559"</f>
        <v>00797559</v>
      </c>
    </row>
    <row r="1287" spans="1:2" x14ac:dyDescent="0.25">
      <c r="A1287" s="6">
        <v>1284</v>
      </c>
      <c r="B1287" s="6" t="str">
        <f>"00797572"</f>
        <v>00797572</v>
      </c>
    </row>
    <row r="1288" spans="1:2" x14ac:dyDescent="0.25">
      <c r="A1288" s="6">
        <v>1285</v>
      </c>
      <c r="B1288" s="6" t="str">
        <f>"00797649"</f>
        <v>00797649</v>
      </c>
    </row>
    <row r="1289" spans="1:2" x14ac:dyDescent="0.25">
      <c r="A1289" s="6">
        <v>1286</v>
      </c>
      <c r="B1289" s="6" t="str">
        <f>"00797722"</f>
        <v>00797722</v>
      </c>
    </row>
    <row r="1290" spans="1:2" x14ac:dyDescent="0.25">
      <c r="A1290" s="6">
        <v>1287</v>
      </c>
      <c r="B1290" s="6" t="str">
        <f>"00797739"</f>
        <v>00797739</v>
      </c>
    </row>
    <row r="1291" spans="1:2" x14ac:dyDescent="0.25">
      <c r="A1291" s="6">
        <v>1288</v>
      </c>
      <c r="B1291" s="6" t="str">
        <f>"00797742"</f>
        <v>00797742</v>
      </c>
    </row>
    <row r="1292" spans="1:2" x14ac:dyDescent="0.25">
      <c r="A1292" s="6">
        <v>1289</v>
      </c>
      <c r="B1292" s="6" t="str">
        <f>"00797908"</f>
        <v>00797908</v>
      </c>
    </row>
    <row r="1293" spans="1:2" x14ac:dyDescent="0.25">
      <c r="A1293" s="6">
        <v>1290</v>
      </c>
      <c r="B1293" s="6" t="str">
        <f>"00798036"</f>
        <v>00798036</v>
      </c>
    </row>
    <row r="1294" spans="1:2" x14ac:dyDescent="0.25">
      <c r="A1294" s="6">
        <v>1291</v>
      </c>
      <c r="B1294" s="6" t="str">
        <f>"00798105"</f>
        <v>00798105</v>
      </c>
    </row>
    <row r="1295" spans="1:2" x14ac:dyDescent="0.25">
      <c r="A1295" s="6">
        <v>1292</v>
      </c>
      <c r="B1295" s="6" t="str">
        <f>"00798108"</f>
        <v>00798108</v>
      </c>
    </row>
    <row r="1296" spans="1:2" x14ac:dyDescent="0.25">
      <c r="A1296" s="6">
        <v>1293</v>
      </c>
      <c r="B1296" s="6" t="str">
        <f>"00798136"</f>
        <v>00798136</v>
      </c>
    </row>
    <row r="1297" spans="1:2" x14ac:dyDescent="0.25">
      <c r="A1297" s="6">
        <v>1294</v>
      </c>
      <c r="B1297" s="6" t="str">
        <f>"00798156"</f>
        <v>00798156</v>
      </c>
    </row>
    <row r="1298" spans="1:2" x14ac:dyDescent="0.25">
      <c r="A1298" s="6">
        <v>1295</v>
      </c>
      <c r="B1298" s="6" t="str">
        <f>"00798197"</f>
        <v>00798197</v>
      </c>
    </row>
    <row r="1299" spans="1:2" x14ac:dyDescent="0.25">
      <c r="A1299" s="6">
        <v>1296</v>
      </c>
      <c r="B1299" s="6" t="str">
        <f>"00798210"</f>
        <v>00798210</v>
      </c>
    </row>
    <row r="1300" spans="1:2" x14ac:dyDescent="0.25">
      <c r="A1300" s="6">
        <v>1297</v>
      </c>
      <c r="B1300" s="6" t="str">
        <f>"00798316"</f>
        <v>00798316</v>
      </c>
    </row>
    <row r="1301" spans="1:2" x14ac:dyDescent="0.25">
      <c r="A1301" s="6">
        <v>1298</v>
      </c>
      <c r="B1301" s="6" t="str">
        <f>"00798462"</f>
        <v>00798462</v>
      </c>
    </row>
    <row r="1302" spans="1:2" x14ac:dyDescent="0.25">
      <c r="A1302" s="6">
        <v>1299</v>
      </c>
      <c r="B1302" s="6" t="str">
        <f>"00798467"</f>
        <v>00798467</v>
      </c>
    </row>
    <row r="1303" spans="1:2" x14ac:dyDescent="0.25">
      <c r="A1303" s="6">
        <v>1300</v>
      </c>
      <c r="B1303" s="6" t="str">
        <f>"00798487"</f>
        <v>00798487</v>
      </c>
    </row>
    <row r="1304" spans="1:2" x14ac:dyDescent="0.25">
      <c r="A1304" s="6">
        <v>1301</v>
      </c>
      <c r="B1304" s="6" t="str">
        <f>"00798971"</f>
        <v>00798971</v>
      </c>
    </row>
    <row r="1305" spans="1:2" x14ac:dyDescent="0.25">
      <c r="A1305" s="6">
        <v>1302</v>
      </c>
      <c r="B1305" s="6" t="str">
        <f>"00799030"</f>
        <v>00799030</v>
      </c>
    </row>
    <row r="1306" spans="1:2" x14ac:dyDescent="0.25">
      <c r="A1306" s="6">
        <v>1303</v>
      </c>
      <c r="B1306" s="6" t="str">
        <f>"00799058"</f>
        <v>00799058</v>
      </c>
    </row>
    <row r="1307" spans="1:2" x14ac:dyDescent="0.25">
      <c r="A1307" s="6">
        <v>1304</v>
      </c>
      <c r="B1307" s="6" t="str">
        <f>"00799079"</f>
        <v>00799079</v>
      </c>
    </row>
    <row r="1308" spans="1:2" x14ac:dyDescent="0.25">
      <c r="A1308" s="6">
        <v>1305</v>
      </c>
      <c r="B1308" s="6" t="str">
        <f>"00799105"</f>
        <v>00799105</v>
      </c>
    </row>
    <row r="1309" spans="1:2" x14ac:dyDescent="0.25">
      <c r="A1309" s="6">
        <v>1306</v>
      </c>
      <c r="B1309" s="6" t="str">
        <f>"00799146"</f>
        <v>00799146</v>
      </c>
    </row>
    <row r="1310" spans="1:2" x14ac:dyDescent="0.25">
      <c r="A1310" s="6">
        <v>1307</v>
      </c>
      <c r="B1310" s="6" t="str">
        <f>"00799259"</f>
        <v>00799259</v>
      </c>
    </row>
    <row r="1311" spans="1:2" x14ac:dyDescent="0.25">
      <c r="A1311" s="6">
        <v>1308</v>
      </c>
      <c r="B1311" s="6" t="str">
        <f>"00799332"</f>
        <v>00799332</v>
      </c>
    </row>
    <row r="1312" spans="1:2" x14ac:dyDescent="0.25">
      <c r="A1312" s="6">
        <v>1309</v>
      </c>
      <c r="B1312" s="6" t="str">
        <f>"00799347"</f>
        <v>00799347</v>
      </c>
    </row>
    <row r="1313" spans="1:2" x14ac:dyDescent="0.25">
      <c r="A1313" s="6">
        <v>1310</v>
      </c>
      <c r="B1313" s="6" t="str">
        <f>"00799380"</f>
        <v>00799380</v>
      </c>
    </row>
    <row r="1314" spans="1:2" x14ac:dyDescent="0.25">
      <c r="A1314" s="6">
        <v>1311</v>
      </c>
      <c r="B1314" s="6" t="str">
        <f>"00799695"</f>
        <v>00799695</v>
      </c>
    </row>
    <row r="1315" spans="1:2" x14ac:dyDescent="0.25">
      <c r="A1315" s="6">
        <v>1312</v>
      </c>
      <c r="B1315" s="6" t="str">
        <f>"00799990"</f>
        <v>00799990</v>
      </c>
    </row>
    <row r="1316" spans="1:2" x14ac:dyDescent="0.25">
      <c r="A1316" s="6">
        <v>1313</v>
      </c>
      <c r="B1316" s="6" t="str">
        <f>"00800084"</f>
        <v>00800084</v>
      </c>
    </row>
    <row r="1317" spans="1:2" x14ac:dyDescent="0.25">
      <c r="A1317" s="6">
        <v>1314</v>
      </c>
      <c r="B1317" s="6" t="str">
        <f>"00800147"</f>
        <v>00800147</v>
      </c>
    </row>
    <row r="1318" spans="1:2" x14ac:dyDescent="0.25">
      <c r="A1318" s="6">
        <v>1315</v>
      </c>
      <c r="B1318" s="6" t="str">
        <f>"00800174"</f>
        <v>00800174</v>
      </c>
    </row>
    <row r="1319" spans="1:2" x14ac:dyDescent="0.25">
      <c r="A1319" s="6">
        <v>1316</v>
      </c>
      <c r="B1319" s="6" t="str">
        <f>"00800231"</f>
        <v>00800231</v>
      </c>
    </row>
    <row r="1320" spans="1:2" x14ac:dyDescent="0.25">
      <c r="A1320" s="6">
        <v>1317</v>
      </c>
      <c r="B1320" s="6" t="str">
        <f>"00800247"</f>
        <v>00800247</v>
      </c>
    </row>
    <row r="1321" spans="1:2" x14ac:dyDescent="0.25">
      <c r="A1321" s="6">
        <v>1318</v>
      </c>
      <c r="B1321" s="6" t="str">
        <f>"00800347"</f>
        <v>00800347</v>
      </c>
    </row>
    <row r="1322" spans="1:2" x14ac:dyDescent="0.25">
      <c r="A1322" s="6">
        <v>1319</v>
      </c>
      <c r="B1322" s="6" t="str">
        <f>"00800374"</f>
        <v>00800374</v>
      </c>
    </row>
    <row r="1323" spans="1:2" x14ac:dyDescent="0.25">
      <c r="A1323" s="6">
        <v>1320</v>
      </c>
      <c r="B1323" s="6" t="str">
        <f>"00800375"</f>
        <v>00800375</v>
      </c>
    </row>
    <row r="1324" spans="1:2" x14ac:dyDescent="0.25">
      <c r="A1324" s="6">
        <v>1321</v>
      </c>
      <c r="B1324" s="6" t="str">
        <f>"00800395"</f>
        <v>00800395</v>
      </c>
    </row>
    <row r="1325" spans="1:2" x14ac:dyDescent="0.25">
      <c r="A1325" s="6">
        <v>1322</v>
      </c>
      <c r="B1325" s="6" t="str">
        <f>"00800549"</f>
        <v>00800549</v>
      </c>
    </row>
    <row r="1326" spans="1:2" x14ac:dyDescent="0.25">
      <c r="A1326" s="6">
        <v>1323</v>
      </c>
      <c r="B1326" s="6" t="str">
        <f>"00800641"</f>
        <v>00800641</v>
      </c>
    </row>
    <row r="1327" spans="1:2" x14ac:dyDescent="0.25">
      <c r="A1327" s="6">
        <v>1324</v>
      </c>
      <c r="B1327" s="6" t="str">
        <f>"00800653"</f>
        <v>00800653</v>
      </c>
    </row>
    <row r="1328" spans="1:2" x14ac:dyDescent="0.25">
      <c r="A1328" s="6">
        <v>1325</v>
      </c>
      <c r="B1328" s="6" t="str">
        <f>"00800669"</f>
        <v>00800669</v>
      </c>
    </row>
    <row r="1329" spans="1:2" x14ac:dyDescent="0.25">
      <c r="A1329" s="6">
        <v>1326</v>
      </c>
      <c r="B1329" s="6" t="str">
        <f>"00800767"</f>
        <v>00800767</v>
      </c>
    </row>
    <row r="1330" spans="1:2" x14ac:dyDescent="0.25">
      <c r="A1330" s="6">
        <v>1327</v>
      </c>
      <c r="B1330" s="6" t="str">
        <f>"00800946"</f>
        <v>00800946</v>
      </c>
    </row>
    <row r="1331" spans="1:2" x14ac:dyDescent="0.25">
      <c r="A1331" s="6">
        <v>1328</v>
      </c>
      <c r="B1331" s="6" t="str">
        <f>"00801098"</f>
        <v>00801098</v>
      </c>
    </row>
    <row r="1332" spans="1:2" x14ac:dyDescent="0.25">
      <c r="A1332" s="6">
        <v>1329</v>
      </c>
      <c r="B1332" s="6" t="str">
        <f>"00801160"</f>
        <v>00801160</v>
      </c>
    </row>
    <row r="1333" spans="1:2" x14ac:dyDescent="0.25">
      <c r="A1333" s="6">
        <v>1330</v>
      </c>
      <c r="B1333" s="6" t="str">
        <f>"00801195"</f>
        <v>00801195</v>
      </c>
    </row>
    <row r="1334" spans="1:2" x14ac:dyDescent="0.25">
      <c r="A1334" s="6">
        <v>1331</v>
      </c>
      <c r="B1334" s="6" t="str">
        <f>"00801206"</f>
        <v>00801206</v>
      </c>
    </row>
    <row r="1335" spans="1:2" x14ac:dyDescent="0.25">
      <c r="A1335" s="6">
        <v>1332</v>
      </c>
      <c r="B1335" s="6" t="str">
        <f>"00801216"</f>
        <v>00801216</v>
      </c>
    </row>
    <row r="1336" spans="1:2" x14ac:dyDescent="0.25">
      <c r="A1336" s="6">
        <v>1333</v>
      </c>
      <c r="B1336" s="6" t="str">
        <f>"00801541"</f>
        <v>00801541</v>
      </c>
    </row>
    <row r="1337" spans="1:2" x14ac:dyDescent="0.25">
      <c r="A1337" s="6">
        <v>1334</v>
      </c>
      <c r="B1337" s="6" t="str">
        <f>"00801564"</f>
        <v>00801564</v>
      </c>
    </row>
    <row r="1338" spans="1:2" x14ac:dyDescent="0.25">
      <c r="A1338" s="6">
        <v>1335</v>
      </c>
      <c r="B1338" s="6" t="str">
        <f>"00801598"</f>
        <v>00801598</v>
      </c>
    </row>
    <row r="1339" spans="1:2" x14ac:dyDescent="0.25">
      <c r="A1339" s="6">
        <v>1336</v>
      </c>
      <c r="B1339" s="6" t="str">
        <f>"00801623"</f>
        <v>00801623</v>
      </c>
    </row>
    <row r="1340" spans="1:2" x14ac:dyDescent="0.25">
      <c r="A1340" s="6">
        <v>1337</v>
      </c>
      <c r="B1340" s="6" t="str">
        <f>"00801797"</f>
        <v>00801797</v>
      </c>
    </row>
    <row r="1341" spans="1:2" x14ac:dyDescent="0.25">
      <c r="A1341" s="6">
        <v>1338</v>
      </c>
      <c r="B1341" s="6" t="str">
        <f>"00802087"</f>
        <v>00802087</v>
      </c>
    </row>
    <row r="1342" spans="1:2" x14ac:dyDescent="0.25">
      <c r="A1342" s="6">
        <v>1339</v>
      </c>
      <c r="B1342" s="6" t="str">
        <f>"00802134"</f>
        <v>00802134</v>
      </c>
    </row>
    <row r="1343" spans="1:2" x14ac:dyDescent="0.25">
      <c r="A1343" s="6">
        <v>1340</v>
      </c>
      <c r="B1343" s="6" t="str">
        <f>"00802149"</f>
        <v>00802149</v>
      </c>
    </row>
    <row r="1344" spans="1:2" x14ac:dyDescent="0.25">
      <c r="A1344" s="6">
        <v>1341</v>
      </c>
      <c r="B1344" s="6" t="str">
        <f>"00802167"</f>
        <v>00802167</v>
      </c>
    </row>
    <row r="1345" spans="1:2" x14ac:dyDescent="0.25">
      <c r="A1345" s="6">
        <v>1342</v>
      </c>
      <c r="B1345" s="6" t="str">
        <f>"00802229"</f>
        <v>00802229</v>
      </c>
    </row>
    <row r="1346" spans="1:2" x14ac:dyDescent="0.25">
      <c r="A1346" s="6">
        <v>1343</v>
      </c>
      <c r="B1346" s="6" t="str">
        <f>"00802273"</f>
        <v>00802273</v>
      </c>
    </row>
    <row r="1347" spans="1:2" x14ac:dyDescent="0.25">
      <c r="A1347" s="6">
        <v>1344</v>
      </c>
      <c r="B1347" s="6" t="str">
        <f>"00802337"</f>
        <v>00802337</v>
      </c>
    </row>
    <row r="1348" spans="1:2" x14ac:dyDescent="0.25">
      <c r="A1348" s="6">
        <v>1345</v>
      </c>
      <c r="B1348" s="6" t="str">
        <f>"00802390"</f>
        <v>00802390</v>
      </c>
    </row>
    <row r="1349" spans="1:2" x14ac:dyDescent="0.25">
      <c r="A1349" s="6">
        <v>1346</v>
      </c>
      <c r="B1349" s="6" t="str">
        <f>"00802620"</f>
        <v>00802620</v>
      </c>
    </row>
    <row r="1350" spans="1:2" x14ac:dyDescent="0.25">
      <c r="A1350" s="6">
        <v>1347</v>
      </c>
      <c r="B1350" s="6" t="str">
        <f>"20160710814"</f>
        <v>20160710814</v>
      </c>
    </row>
    <row r="1351" spans="1:2" x14ac:dyDescent="0.25">
      <c r="A1351" s="6">
        <v>1348</v>
      </c>
      <c r="B1351" s="6" t="str">
        <f>"20160711939"</f>
        <v>20160711939</v>
      </c>
    </row>
    <row r="1352" spans="1:2" x14ac:dyDescent="0.25">
      <c r="A1352" s="6">
        <v>1349</v>
      </c>
      <c r="B1352" s="6" t="str">
        <f>"200712000025"</f>
        <v>200712000025</v>
      </c>
    </row>
    <row r="1353" spans="1:2" x14ac:dyDescent="0.25">
      <c r="A1353" s="6">
        <v>1350</v>
      </c>
      <c r="B1353" s="6" t="str">
        <f>"200712000056"</f>
        <v>200712000056</v>
      </c>
    </row>
    <row r="1354" spans="1:2" x14ac:dyDescent="0.25">
      <c r="A1354" s="6">
        <v>1351</v>
      </c>
      <c r="B1354" s="6" t="str">
        <f>"200712000059"</f>
        <v>200712000059</v>
      </c>
    </row>
    <row r="1355" spans="1:2" x14ac:dyDescent="0.25">
      <c r="A1355" s="6">
        <v>1352</v>
      </c>
      <c r="B1355" s="6" t="str">
        <f>"200712000214"</f>
        <v>200712000214</v>
      </c>
    </row>
    <row r="1356" spans="1:2" x14ac:dyDescent="0.25">
      <c r="A1356" s="6">
        <v>1353</v>
      </c>
      <c r="B1356" s="6" t="str">
        <f>"200712000551"</f>
        <v>200712000551</v>
      </c>
    </row>
    <row r="1357" spans="1:2" x14ac:dyDescent="0.25">
      <c r="A1357" s="6">
        <v>1354</v>
      </c>
      <c r="B1357" s="6" t="str">
        <f>"200712000881"</f>
        <v>200712000881</v>
      </c>
    </row>
    <row r="1358" spans="1:2" x14ac:dyDescent="0.25">
      <c r="A1358" s="6">
        <v>1355</v>
      </c>
      <c r="B1358" s="6" t="str">
        <f>"200712001023"</f>
        <v>200712001023</v>
      </c>
    </row>
    <row r="1359" spans="1:2" x14ac:dyDescent="0.25">
      <c r="A1359" s="6">
        <v>1356</v>
      </c>
      <c r="B1359" s="6" t="str">
        <f>"200712001037"</f>
        <v>200712001037</v>
      </c>
    </row>
    <row r="1360" spans="1:2" x14ac:dyDescent="0.25">
      <c r="A1360" s="6">
        <v>1357</v>
      </c>
      <c r="B1360" s="6" t="str">
        <f>"200712001057"</f>
        <v>200712001057</v>
      </c>
    </row>
    <row r="1361" spans="1:2" x14ac:dyDescent="0.25">
      <c r="A1361" s="6">
        <v>1358</v>
      </c>
      <c r="B1361" s="6" t="str">
        <f>"200712001139"</f>
        <v>200712001139</v>
      </c>
    </row>
    <row r="1362" spans="1:2" x14ac:dyDescent="0.25">
      <c r="A1362" s="6">
        <v>1359</v>
      </c>
      <c r="B1362" s="6" t="str">
        <f>"200712001147"</f>
        <v>200712001147</v>
      </c>
    </row>
    <row r="1363" spans="1:2" x14ac:dyDescent="0.25">
      <c r="A1363" s="6">
        <v>1360</v>
      </c>
      <c r="B1363" s="6" t="str">
        <f>"200712001848"</f>
        <v>200712001848</v>
      </c>
    </row>
    <row r="1364" spans="1:2" x14ac:dyDescent="0.25">
      <c r="A1364" s="6">
        <v>1361</v>
      </c>
      <c r="B1364" s="6" t="str">
        <f>"200712002225"</f>
        <v>200712002225</v>
      </c>
    </row>
    <row r="1365" spans="1:2" x14ac:dyDescent="0.25">
      <c r="A1365" s="6">
        <v>1362</v>
      </c>
      <c r="B1365" s="6" t="str">
        <f>"200712002343"</f>
        <v>200712002343</v>
      </c>
    </row>
    <row r="1366" spans="1:2" x14ac:dyDescent="0.25">
      <c r="A1366" s="6">
        <v>1363</v>
      </c>
      <c r="B1366" s="6" t="str">
        <f>"200712002362"</f>
        <v>200712002362</v>
      </c>
    </row>
    <row r="1367" spans="1:2" x14ac:dyDescent="0.25">
      <c r="A1367" s="6">
        <v>1364</v>
      </c>
      <c r="B1367" s="6" t="str">
        <f>"200712002570"</f>
        <v>200712002570</v>
      </c>
    </row>
    <row r="1368" spans="1:2" x14ac:dyDescent="0.25">
      <c r="A1368" s="6">
        <v>1365</v>
      </c>
      <c r="B1368" s="6" t="str">
        <f>"200712002619"</f>
        <v>200712002619</v>
      </c>
    </row>
    <row r="1369" spans="1:2" x14ac:dyDescent="0.25">
      <c r="A1369" s="6">
        <v>1366</v>
      </c>
      <c r="B1369" s="6" t="str">
        <f>"200712002645"</f>
        <v>200712002645</v>
      </c>
    </row>
    <row r="1370" spans="1:2" x14ac:dyDescent="0.25">
      <c r="A1370" s="6">
        <v>1367</v>
      </c>
      <c r="B1370" s="6" t="str">
        <f>"200712002663"</f>
        <v>200712002663</v>
      </c>
    </row>
    <row r="1371" spans="1:2" x14ac:dyDescent="0.25">
      <c r="A1371" s="6">
        <v>1368</v>
      </c>
      <c r="B1371" s="6" t="str">
        <f>"200712002932"</f>
        <v>200712002932</v>
      </c>
    </row>
    <row r="1372" spans="1:2" x14ac:dyDescent="0.25">
      <c r="A1372" s="6">
        <v>1369</v>
      </c>
      <c r="B1372" s="6" t="str">
        <f>"200712003308"</f>
        <v>200712003308</v>
      </c>
    </row>
    <row r="1373" spans="1:2" x14ac:dyDescent="0.25">
      <c r="A1373" s="6">
        <v>1370</v>
      </c>
      <c r="B1373" s="6" t="str">
        <f>"200712003546"</f>
        <v>200712003546</v>
      </c>
    </row>
    <row r="1374" spans="1:2" x14ac:dyDescent="0.25">
      <c r="A1374" s="6">
        <v>1371</v>
      </c>
      <c r="B1374" s="6" t="str">
        <f>"200712003790"</f>
        <v>200712003790</v>
      </c>
    </row>
    <row r="1375" spans="1:2" x14ac:dyDescent="0.25">
      <c r="A1375" s="6">
        <v>1372</v>
      </c>
      <c r="B1375" s="6" t="str">
        <f>"200712003890"</f>
        <v>200712003890</v>
      </c>
    </row>
    <row r="1376" spans="1:2" x14ac:dyDescent="0.25">
      <c r="A1376" s="6">
        <v>1373</v>
      </c>
      <c r="B1376" s="6" t="str">
        <f>"200712003962"</f>
        <v>200712003962</v>
      </c>
    </row>
    <row r="1377" spans="1:2" x14ac:dyDescent="0.25">
      <c r="A1377" s="6">
        <v>1374</v>
      </c>
      <c r="B1377" s="6" t="str">
        <f>"200712004005"</f>
        <v>200712004005</v>
      </c>
    </row>
    <row r="1378" spans="1:2" x14ac:dyDescent="0.25">
      <c r="A1378" s="6">
        <v>1375</v>
      </c>
      <c r="B1378" s="6" t="str">
        <f>"200712004182"</f>
        <v>200712004182</v>
      </c>
    </row>
    <row r="1379" spans="1:2" x14ac:dyDescent="0.25">
      <c r="A1379" s="6">
        <v>1376</v>
      </c>
      <c r="B1379" s="6" t="str">
        <f>"200712004366"</f>
        <v>200712004366</v>
      </c>
    </row>
    <row r="1380" spans="1:2" x14ac:dyDescent="0.25">
      <c r="A1380" s="6">
        <v>1377</v>
      </c>
      <c r="B1380" s="6" t="str">
        <f>"200712004452"</f>
        <v>200712004452</v>
      </c>
    </row>
    <row r="1381" spans="1:2" x14ac:dyDescent="0.25">
      <c r="A1381" s="6">
        <v>1378</v>
      </c>
      <c r="B1381" s="6" t="str">
        <f>"200712005027"</f>
        <v>200712005027</v>
      </c>
    </row>
    <row r="1382" spans="1:2" x14ac:dyDescent="0.25">
      <c r="A1382" s="6">
        <v>1379</v>
      </c>
      <c r="B1382" s="6" t="str">
        <f>"200712005102"</f>
        <v>200712005102</v>
      </c>
    </row>
    <row r="1383" spans="1:2" x14ac:dyDescent="0.25">
      <c r="A1383" s="6">
        <v>1380</v>
      </c>
      <c r="B1383" s="6" t="str">
        <f>"200712005308"</f>
        <v>200712005308</v>
      </c>
    </row>
    <row r="1384" spans="1:2" x14ac:dyDescent="0.25">
      <c r="A1384" s="6">
        <v>1381</v>
      </c>
      <c r="B1384" s="6" t="str">
        <f>"200712005310"</f>
        <v>200712005310</v>
      </c>
    </row>
    <row r="1385" spans="1:2" x14ac:dyDescent="0.25">
      <c r="A1385" s="6">
        <v>1382</v>
      </c>
      <c r="B1385" s="6" t="str">
        <f>"200712005578"</f>
        <v>200712005578</v>
      </c>
    </row>
    <row r="1386" spans="1:2" x14ac:dyDescent="0.25">
      <c r="A1386" s="6">
        <v>1383</v>
      </c>
      <c r="B1386" s="6" t="str">
        <f>"200712005678"</f>
        <v>200712005678</v>
      </c>
    </row>
    <row r="1387" spans="1:2" x14ac:dyDescent="0.25">
      <c r="A1387" s="6">
        <v>1384</v>
      </c>
      <c r="B1387" s="6" t="str">
        <f>"200712005950"</f>
        <v>200712005950</v>
      </c>
    </row>
    <row r="1388" spans="1:2" x14ac:dyDescent="0.25">
      <c r="A1388" s="6">
        <v>1385</v>
      </c>
      <c r="B1388" s="6" t="str">
        <f>"200712006064"</f>
        <v>200712006064</v>
      </c>
    </row>
    <row r="1389" spans="1:2" x14ac:dyDescent="0.25">
      <c r="A1389" s="6">
        <v>1386</v>
      </c>
      <c r="B1389" s="6" t="str">
        <f>"200801001147"</f>
        <v>200801001147</v>
      </c>
    </row>
    <row r="1390" spans="1:2" x14ac:dyDescent="0.25">
      <c r="A1390" s="6">
        <v>1387</v>
      </c>
      <c r="B1390" s="6" t="str">
        <f>"200801001154"</f>
        <v>200801001154</v>
      </c>
    </row>
    <row r="1391" spans="1:2" x14ac:dyDescent="0.25">
      <c r="A1391" s="6">
        <v>1388</v>
      </c>
      <c r="B1391" s="6" t="str">
        <f>"200801001288"</f>
        <v>200801001288</v>
      </c>
    </row>
    <row r="1392" spans="1:2" x14ac:dyDescent="0.25">
      <c r="A1392" s="6">
        <v>1389</v>
      </c>
      <c r="B1392" s="6" t="str">
        <f>"200801001435"</f>
        <v>200801001435</v>
      </c>
    </row>
    <row r="1393" spans="1:2" x14ac:dyDescent="0.25">
      <c r="A1393" s="6">
        <v>1390</v>
      </c>
      <c r="B1393" s="6" t="str">
        <f>"200801001650"</f>
        <v>200801001650</v>
      </c>
    </row>
    <row r="1394" spans="1:2" x14ac:dyDescent="0.25">
      <c r="A1394" s="6">
        <v>1391</v>
      </c>
      <c r="B1394" s="6" t="str">
        <f>"200801001694"</f>
        <v>200801001694</v>
      </c>
    </row>
    <row r="1395" spans="1:2" x14ac:dyDescent="0.25">
      <c r="A1395" s="6">
        <v>1392</v>
      </c>
      <c r="B1395" s="6" t="str">
        <f>"200801001698"</f>
        <v>200801001698</v>
      </c>
    </row>
    <row r="1396" spans="1:2" x14ac:dyDescent="0.25">
      <c r="A1396" s="6">
        <v>1393</v>
      </c>
      <c r="B1396" s="6" t="str">
        <f>"200801002417"</f>
        <v>200801002417</v>
      </c>
    </row>
    <row r="1397" spans="1:2" x14ac:dyDescent="0.25">
      <c r="A1397" s="6">
        <v>1394</v>
      </c>
      <c r="B1397" s="6" t="str">
        <f>"200801002506"</f>
        <v>200801002506</v>
      </c>
    </row>
    <row r="1398" spans="1:2" x14ac:dyDescent="0.25">
      <c r="A1398" s="6">
        <v>1395</v>
      </c>
      <c r="B1398" s="6" t="str">
        <f>"200801002838"</f>
        <v>200801002838</v>
      </c>
    </row>
    <row r="1399" spans="1:2" x14ac:dyDescent="0.25">
      <c r="A1399" s="6">
        <v>1396</v>
      </c>
      <c r="B1399" s="6" t="str">
        <f>"200801002866"</f>
        <v>200801002866</v>
      </c>
    </row>
    <row r="1400" spans="1:2" x14ac:dyDescent="0.25">
      <c r="A1400" s="6">
        <v>1397</v>
      </c>
      <c r="B1400" s="6" t="str">
        <f>"200801002969"</f>
        <v>200801002969</v>
      </c>
    </row>
    <row r="1401" spans="1:2" x14ac:dyDescent="0.25">
      <c r="A1401" s="6">
        <v>1398</v>
      </c>
      <c r="B1401" s="6" t="str">
        <f>"200801003088"</f>
        <v>200801003088</v>
      </c>
    </row>
    <row r="1402" spans="1:2" x14ac:dyDescent="0.25">
      <c r="A1402" s="6">
        <v>1399</v>
      </c>
      <c r="B1402" s="6" t="str">
        <f>"200801003205"</f>
        <v>200801003205</v>
      </c>
    </row>
    <row r="1403" spans="1:2" x14ac:dyDescent="0.25">
      <c r="A1403" s="6">
        <v>1400</v>
      </c>
      <c r="B1403" s="6" t="str">
        <f>"200801003361"</f>
        <v>200801003361</v>
      </c>
    </row>
    <row r="1404" spans="1:2" x14ac:dyDescent="0.25">
      <c r="A1404" s="6">
        <v>1401</v>
      </c>
      <c r="B1404" s="6" t="str">
        <f>"200801003433"</f>
        <v>200801003433</v>
      </c>
    </row>
    <row r="1405" spans="1:2" x14ac:dyDescent="0.25">
      <c r="A1405" s="6">
        <v>1402</v>
      </c>
      <c r="B1405" s="6" t="str">
        <f>"200801003555"</f>
        <v>200801003555</v>
      </c>
    </row>
    <row r="1406" spans="1:2" x14ac:dyDescent="0.25">
      <c r="A1406" s="6">
        <v>1403</v>
      </c>
      <c r="B1406" s="6" t="str">
        <f>"200801004049"</f>
        <v>200801004049</v>
      </c>
    </row>
    <row r="1407" spans="1:2" x14ac:dyDescent="0.25">
      <c r="A1407" s="6">
        <v>1404</v>
      </c>
      <c r="B1407" s="6" t="str">
        <f>"200801004405"</f>
        <v>200801004405</v>
      </c>
    </row>
    <row r="1408" spans="1:2" x14ac:dyDescent="0.25">
      <c r="A1408" s="6">
        <v>1405</v>
      </c>
      <c r="B1408" s="6" t="str">
        <f>"200801004479"</f>
        <v>200801004479</v>
      </c>
    </row>
    <row r="1409" spans="1:2" x14ac:dyDescent="0.25">
      <c r="A1409" s="6">
        <v>1406</v>
      </c>
      <c r="B1409" s="6" t="str">
        <f>"200801004545"</f>
        <v>200801004545</v>
      </c>
    </row>
    <row r="1410" spans="1:2" x14ac:dyDescent="0.25">
      <c r="A1410" s="6">
        <v>1407</v>
      </c>
      <c r="B1410" s="6" t="str">
        <f>"200801004569"</f>
        <v>200801004569</v>
      </c>
    </row>
    <row r="1411" spans="1:2" x14ac:dyDescent="0.25">
      <c r="A1411" s="6">
        <v>1408</v>
      </c>
      <c r="B1411" s="6" t="str">
        <f>"200801004639"</f>
        <v>200801004639</v>
      </c>
    </row>
    <row r="1412" spans="1:2" x14ac:dyDescent="0.25">
      <c r="A1412" s="6">
        <v>1409</v>
      </c>
      <c r="B1412" s="6" t="str">
        <f>"200801004768"</f>
        <v>200801004768</v>
      </c>
    </row>
    <row r="1413" spans="1:2" x14ac:dyDescent="0.25">
      <c r="A1413" s="6">
        <v>1410</v>
      </c>
      <c r="B1413" s="6" t="str">
        <f>"200801005352"</f>
        <v>200801005352</v>
      </c>
    </row>
    <row r="1414" spans="1:2" x14ac:dyDescent="0.25">
      <c r="A1414" s="6">
        <v>1411</v>
      </c>
      <c r="B1414" s="6" t="str">
        <f>"200801005380"</f>
        <v>200801005380</v>
      </c>
    </row>
    <row r="1415" spans="1:2" x14ac:dyDescent="0.25">
      <c r="A1415" s="6">
        <v>1412</v>
      </c>
      <c r="B1415" s="6" t="str">
        <f>"200801005452"</f>
        <v>200801005452</v>
      </c>
    </row>
    <row r="1416" spans="1:2" x14ac:dyDescent="0.25">
      <c r="A1416" s="6">
        <v>1413</v>
      </c>
      <c r="B1416" s="6" t="str">
        <f>"200801005502"</f>
        <v>200801005502</v>
      </c>
    </row>
    <row r="1417" spans="1:2" x14ac:dyDescent="0.25">
      <c r="A1417" s="6">
        <v>1414</v>
      </c>
      <c r="B1417" s="6" t="str">
        <f>"200801005771"</f>
        <v>200801005771</v>
      </c>
    </row>
    <row r="1418" spans="1:2" x14ac:dyDescent="0.25">
      <c r="A1418" s="6">
        <v>1415</v>
      </c>
      <c r="B1418" s="6" t="str">
        <f>"200801006053"</f>
        <v>200801006053</v>
      </c>
    </row>
    <row r="1419" spans="1:2" x14ac:dyDescent="0.25">
      <c r="A1419" s="6">
        <v>1416</v>
      </c>
      <c r="B1419" s="6" t="str">
        <f>"200801006292"</f>
        <v>200801006292</v>
      </c>
    </row>
    <row r="1420" spans="1:2" x14ac:dyDescent="0.25">
      <c r="A1420" s="6">
        <v>1417</v>
      </c>
      <c r="B1420" s="6" t="str">
        <f>"200801006607"</f>
        <v>200801006607</v>
      </c>
    </row>
    <row r="1421" spans="1:2" x14ac:dyDescent="0.25">
      <c r="A1421" s="6">
        <v>1418</v>
      </c>
      <c r="B1421" s="6" t="str">
        <f>"200801006623"</f>
        <v>200801006623</v>
      </c>
    </row>
    <row r="1422" spans="1:2" x14ac:dyDescent="0.25">
      <c r="A1422" s="6">
        <v>1419</v>
      </c>
      <c r="B1422" s="6" t="str">
        <f>"200801006649"</f>
        <v>200801006649</v>
      </c>
    </row>
    <row r="1423" spans="1:2" x14ac:dyDescent="0.25">
      <c r="A1423" s="6">
        <v>1420</v>
      </c>
      <c r="B1423" s="6" t="str">
        <f>"200801007030"</f>
        <v>200801007030</v>
      </c>
    </row>
    <row r="1424" spans="1:2" x14ac:dyDescent="0.25">
      <c r="A1424" s="6">
        <v>1421</v>
      </c>
      <c r="B1424" s="6" t="str">
        <f>"200801007882"</f>
        <v>200801007882</v>
      </c>
    </row>
    <row r="1425" spans="1:2" x14ac:dyDescent="0.25">
      <c r="A1425" s="6">
        <v>1422</v>
      </c>
      <c r="B1425" s="6" t="str">
        <f>"200801008130"</f>
        <v>200801008130</v>
      </c>
    </row>
    <row r="1426" spans="1:2" x14ac:dyDescent="0.25">
      <c r="A1426" s="6">
        <v>1423</v>
      </c>
      <c r="B1426" s="6" t="str">
        <f>"200801008878"</f>
        <v>200801008878</v>
      </c>
    </row>
    <row r="1427" spans="1:2" x14ac:dyDescent="0.25">
      <c r="A1427" s="6">
        <v>1424</v>
      </c>
      <c r="B1427" s="6" t="str">
        <f>"200801009020"</f>
        <v>200801009020</v>
      </c>
    </row>
    <row r="1428" spans="1:2" x14ac:dyDescent="0.25">
      <c r="A1428" s="6">
        <v>1425</v>
      </c>
      <c r="B1428" s="6" t="str">
        <f>"200801009099"</f>
        <v>200801009099</v>
      </c>
    </row>
    <row r="1429" spans="1:2" x14ac:dyDescent="0.25">
      <c r="A1429" s="6">
        <v>1426</v>
      </c>
      <c r="B1429" s="6" t="str">
        <f>"200801009199"</f>
        <v>200801009199</v>
      </c>
    </row>
    <row r="1430" spans="1:2" x14ac:dyDescent="0.25">
      <c r="A1430" s="6">
        <v>1427</v>
      </c>
      <c r="B1430" s="6" t="str">
        <f>"200801009351"</f>
        <v>200801009351</v>
      </c>
    </row>
    <row r="1431" spans="1:2" x14ac:dyDescent="0.25">
      <c r="A1431" s="6">
        <v>1428</v>
      </c>
      <c r="B1431" s="6" t="str">
        <f>"200801009515"</f>
        <v>200801009515</v>
      </c>
    </row>
    <row r="1432" spans="1:2" x14ac:dyDescent="0.25">
      <c r="A1432" s="6">
        <v>1429</v>
      </c>
      <c r="B1432" s="6" t="str">
        <f>"200801010130"</f>
        <v>200801010130</v>
      </c>
    </row>
    <row r="1433" spans="1:2" x14ac:dyDescent="0.25">
      <c r="A1433" s="6">
        <v>1430</v>
      </c>
      <c r="B1433" s="6" t="str">
        <f>"200801010516"</f>
        <v>200801010516</v>
      </c>
    </row>
    <row r="1434" spans="1:2" x14ac:dyDescent="0.25">
      <c r="A1434" s="6">
        <v>1431</v>
      </c>
      <c r="B1434" s="6" t="str">
        <f>"200801010769"</f>
        <v>200801010769</v>
      </c>
    </row>
    <row r="1435" spans="1:2" x14ac:dyDescent="0.25">
      <c r="A1435" s="6">
        <v>1432</v>
      </c>
      <c r="B1435" s="6" t="str">
        <f>"200801010811"</f>
        <v>200801010811</v>
      </c>
    </row>
    <row r="1436" spans="1:2" x14ac:dyDescent="0.25">
      <c r="A1436" s="6">
        <v>1433</v>
      </c>
      <c r="B1436" s="6" t="str">
        <f>"200801010816"</f>
        <v>200801010816</v>
      </c>
    </row>
    <row r="1437" spans="1:2" x14ac:dyDescent="0.25">
      <c r="A1437" s="6">
        <v>1434</v>
      </c>
      <c r="B1437" s="6" t="str">
        <f>"200801010942"</f>
        <v>200801010942</v>
      </c>
    </row>
    <row r="1438" spans="1:2" x14ac:dyDescent="0.25">
      <c r="A1438" s="6">
        <v>1435</v>
      </c>
      <c r="B1438" s="6" t="str">
        <f>"200801011101"</f>
        <v>200801011101</v>
      </c>
    </row>
    <row r="1439" spans="1:2" x14ac:dyDescent="0.25">
      <c r="A1439" s="6">
        <v>1436</v>
      </c>
      <c r="B1439" s="6" t="str">
        <f>"200801011147"</f>
        <v>200801011147</v>
      </c>
    </row>
    <row r="1440" spans="1:2" x14ac:dyDescent="0.25">
      <c r="A1440" s="6">
        <v>1437</v>
      </c>
      <c r="B1440" s="6" t="str">
        <f>"200801011389"</f>
        <v>200801011389</v>
      </c>
    </row>
    <row r="1441" spans="1:2" x14ac:dyDescent="0.25">
      <c r="A1441" s="6">
        <v>1438</v>
      </c>
      <c r="B1441" s="6" t="str">
        <f>"200801011829"</f>
        <v>200801011829</v>
      </c>
    </row>
    <row r="1442" spans="1:2" x14ac:dyDescent="0.25">
      <c r="A1442" s="6">
        <v>1439</v>
      </c>
      <c r="B1442" s="6" t="str">
        <f>"200801011835"</f>
        <v>200801011835</v>
      </c>
    </row>
    <row r="1443" spans="1:2" x14ac:dyDescent="0.25">
      <c r="A1443" s="6">
        <v>1440</v>
      </c>
      <c r="B1443" s="6" t="str">
        <f>"200802000245"</f>
        <v>200802000245</v>
      </c>
    </row>
    <row r="1444" spans="1:2" x14ac:dyDescent="0.25">
      <c r="A1444" s="6">
        <v>1441</v>
      </c>
      <c r="B1444" s="6" t="str">
        <f>"200802000984"</f>
        <v>200802000984</v>
      </c>
    </row>
    <row r="1445" spans="1:2" x14ac:dyDescent="0.25">
      <c r="A1445" s="6">
        <v>1442</v>
      </c>
      <c r="B1445" s="6" t="str">
        <f>"200802001695"</f>
        <v>200802001695</v>
      </c>
    </row>
    <row r="1446" spans="1:2" x14ac:dyDescent="0.25">
      <c r="A1446" s="6">
        <v>1443</v>
      </c>
      <c r="B1446" s="6" t="str">
        <f>"200802001762"</f>
        <v>200802001762</v>
      </c>
    </row>
    <row r="1447" spans="1:2" x14ac:dyDescent="0.25">
      <c r="A1447" s="6">
        <v>1444</v>
      </c>
      <c r="B1447" s="6" t="str">
        <f>"200802001795"</f>
        <v>200802001795</v>
      </c>
    </row>
    <row r="1448" spans="1:2" x14ac:dyDescent="0.25">
      <c r="A1448" s="6">
        <v>1445</v>
      </c>
      <c r="B1448" s="6" t="str">
        <f>"200802002020"</f>
        <v>200802002020</v>
      </c>
    </row>
    <row r="1449" spans="1:2" x14ac:dyDescent="0.25">
      <c r="A1449" s="6">
        <v>1446</v>
      </c>
      <c r="B1449" s="6" t="str">
        <f>"200802002437"</f>
        <v>200802002437</v>
      </c>
    </row>
    <row r="1450" spans="1:2" x14ac:dyDescent="0.25">
      <c r="A1450" s="6">
        <v>1447</v>
      </c>
      <c r="B1450" s="6" t="str">
        <f>"200802002438"</f>
        <v>200802002438</v>
      </c>
    </row>
    <row r="1451" spans="1:2" x14ac:dyDescent="0.25">
      <c r="A1451" s="6">
        <v>1448</v>
      </c>
      <c r="B1451" s="6" t="str">
        <f>"200802002448"</f>
        <v>200802002448</v>
      </c>
    </row>
    <row r="1452" spans="1:2" x14ac:dyDescent="0.25">
      <c r="A1452" s="6">
        <v>1449</v>
      </c>
      <c r="B1452" s="6" t="str">
        <f>"200802002527"</f>
        <v>200802002527</v>
      </c>
    </row>
    <row r="1453" spans="1:2" x14ac:dyDescent="0.25">
      <c r="A1453" s="6">
        <v>1450</v>
      </c>
      <c r="B1453" s="6" t="str">
        <f>"200802002728"</f>
        <v>200802002728</v>
      </c>
    </row>
    <row r="1454" spans="1:2" x14ac:dyDescent="0.25">
      <c r="A1454" s="6">
        <v>1451</v>
      </c>
      <c r="B1454" s="6" t="str">
        <f>"200802002731"</f>
        <v>200802002731</v>
      </c>
    </row>
    <row r="1455" spans="1:2" x14ac:dyDescent="0.25">
      <c r="A1455" s="6">
        <v>1452</v>
      </c>
      <c r="B1455" s="6" t="str">
        <f>"200802002803"</f>
        <v>200802002803</v>
      </c>
    </row>
    <row r="1456" spans="1:2" x14ac:dyDescent="0.25">
      <c r="A1456" s="6">
        <v>1453</v>
      </c>
      <c r="B1456" s="6" t="str">
        <f>"200802002823"</f>
        <v>200802002823</v>
      </c>
    </row>
    <row r="1457" spans="1:2" x14ac:dyDescent="0.25">
      <c r="A1457" s="6">
        <v>1454</v>
      </c>
      <c r="B1457" s="6" t="str">
        <f>"200802002867"</f>
        <v>200802002867</v>
      </c>
    </row>
    <row r="1458" spans="1:2" x14ac:dyDescent="0.25">
      <c r="A1458" s="6">
        <v>1455</v>
      </c>
      <c r="B1458" s="6" t="str">
        <f>"200802003102"</f>
        <v>200802003102</v>
      </c>
    </row>
    <row r="1459" spans="1:2" x14ac:dyDescent="0.25">
      <c r="A1459" s="6">
        <v>1456</v>
      </c>
      <c r="B1459" s="6" t="str">
        <f>"200802003182"</f>
        <v>200802003182</v>
      </c>
    </row>
    <row r="1460" spans="1:2" x14ac:dyDescent="0.25">
      <c r="A1460" s="6">
        <v>1457</v>
      </c>
      <c r="B1460" s="6" t="str">
        <f>"200802003335"</f>
        <v>200802003335</v>
      </c>
    </row>
    <row r="1461" spans="1:2" x14ac:dyDescent="0.25">
      <c r="A1461" s="6">
        <v>1458</v>
      </c>
      <c r="B1461" s="6" t="str">
        <f>"200802003457"</f>
        <v>200802003457</v>
      </c>
    </row>
    <row r="1462" spans="1:2" x14ac:dyDescent="0.25">
      <c r="A1462" s="6">
        <v>1459</v>
      </c>
      <c r="B1462" s="6" t="str">
        <f>"200802003611"</f>
        <v>200802003611</v>
      </c>
    </row>
    <row r="1463" spans="1:2" x14ac:dyDescent="0.25">
      <c r="A1463" s="6">
        <v>1460</v>
      </c>
      <c r="B1463" s="6" t="str">
        <f>"200802004143"</f>
        <v>200802004143</v>
      </c>
    </row>
    <row r="1464" spans="1:2" x14ac:dyDescent="0.25">
      <c r="A1464" s="6">
        <v>1461</v>
      </c>
      <c r="B1464" s="6" t="str">
        <f>"200802004444"</f>
        <v>200802004444</v>
      </c>
    </row>
    <row r="1465" spans="1:2" x14ac:dyDescent="0.25">
      <c r="A1465" s="6">
        <v>1462</v>
      </c>
      <c r="B1465" s="6" t="str">
        <f>"200802004636"</f>
        <v>200802004636</v>
      </c>
    </row>
    <row r="1466" spans="1:2" x14ac:dyDescent="0.25">
      <c r="A1466" s="6">
        <v>1463</v>
      </c>
      <c r="B1466" s="6" t="str">
        <f>"200802004805"</f>
        <v>200802004805</v>
      </c>
    </row>
    <row r="1467" spans="1:2" x14ac:dyDescent="0.25">
      <c r="A1467" s="6">
        <v>1464</v>
      </c>
      <c r="B1467" s="6" t="str">
        <f>"200802005180"</f>
        <v>200802005180</v>
      </c>
    </row>
    <row r="1468" spans="1:2" x14ac:dyDescent="0.25">
      <c r="A1468" s="6">
        <v>1465</v>
      </c>
      <c r="B1468" s="6" t="str">
        <f>"200802005942"</f>
        <v>200802005942</v>
      </c>
    </row>
    <row r="1469" spans="1:2" x14ac:dyDescent="0.25">
      <c r="A1469" s="6">
        <v>1466</v>
      </c>
      <c r="B1469" s="6" t="str">
        <f>"200802007090"</f>
        <v>200802007090</v>
      </c>
    </row>
    <row r="1470" spans="1:2" x14ac:dyDescent="0.25">
      <c r="A1470" s="6">
        <v>1467</v>
      </c>
      <c r="B1470" s="6" t="str">
        <f>"200802007644"</f>
        <v>200802007644</v>
      </c>
    </row>
    <row r="1471" spans="1:2" x14ac:dyDescent="0.25">
      <c r="A1471" s="6">
        <v>1468</v>
      </c>
      <c r="B1471" s="6" t="str">
        <f>"200802007894"</f>
        <v>200802007894</v>
      </c>
    </row>
    <row r="1472" spans="1:2" x14ac:dyDescent="0.25">
      <c r="A1472" s="6">
        <v>1469</v>
      </c>
      <c r="B1472" s="6" t="str">
        <f>"200802008247"</f>
        <v>200802008247</v>
      </c>
    </row>
    <row r="1473" spans="1:2" x14ac:dyDescent="0.25">
      <c r="A1473" s="6">
        <v>1470</v>
      </c>
      <c r="B1473" s="6" t="str">
        <f>"200802008451"</f>
        <v>200802008451</v>
      </c>
    </row>
    <row r="1474" spans="1:2" x14ac:dyDescent="0.25">
      <c r="A1474" s="6">
        <v>1471</v>
      </c>
      <c r="B1474" s="6" t="str">
        <f>"200802009034"</f>
        <v>200802009034</v>
      </c>
    </row>
    <row r="1475" spans="1:2" x14ac:dyDescent="0.25">
      <c r="A1475" s="6">
        <v>1472</v>
      </c>
      <c r="B1475" s="6" t="str">
        <f>"200802009065"</f>
        <v>200802009065</v>
      </c>
    </row>
    <row r="1476" spans="1:2" x14ac:dyDescent="0.25">
      <c r="A1476" s="6">
        <v>1473</v>
      </c>
      <c r="B1476" s="6" t="str">
        <f>"200802009548"</f>
        <v>200802009548</v>
      </c>
    </row>
    <row r="1477" spans="1:2" x14ac:dyDescent="0.25">
      <c r="A1477" s="6">
        <v>1474</v>
      </c>
      <c r="B1477" s="6" t="str">
        <f>"200802009841"</f>
        <v>200802009841</v>
      </c>
    </row>
    <row r="1478" spans="1:2" x14ac:dyDescent="0.25">
      <c r="A1478" s="6">
        <v>1475</v>
      </c>
      <c r="B1478" s="6" t="str">
        <f>"200802010368"</f>
        <v>200802010368</v>
      </c>
    </row>
    <row r="1479" spans="1:2" x14ac:dyDescent="0.25">
      <c r="A1479" s="6">
        <v>1476</v>
      </c>
      <c r="B1479" s="6" t="str">
        <f>"200802010969"</f>
        <v>200802010969</v>
      </c>
    </row>
    <row r="1480" spans="1:2" x14ac:dyDescent="0.25">
      <c r="A1480" s="6">
        <v>1477</v>
      </c>
      <c r="B1480" s="6" t="str">
        <f>"200802011043"</f>
        <v>200802011043</v>
      </c>
    </row>
    <row r="1481" spans="1:2" x14ac:dyDescent="0.25">
      <c r="A1481" s="6">
        <v>1478</v>
      </c>
      <c r="B1481" s="6" t="str">
        <f>"200802011393"</f>
        <v>200802011393</v>
      </c>
    </row>
    <row r="1482" spans="1:2" x14ac:dyDescent="0.25">
      <c r="A1482" s="6">
        <v>1479</v>
      </c>
      <c r="B1482" s="6" t="str">
        <f>"200802011437"</f>
        <v>200802011437</v>
      </c>
    </row>
    <row r="1483" spans="1:2" x14ac:dyDescent="0.25">
      <c r="A1483" s="6">
        <v>1480</v>
      </c>
      <c r="B1483" s="6" t="str">
        <f>"200802011528"</f>
        <v>200802011528</v>
      </c>
    </row>
    <row r="1484" spans="1:2" x14ac:dyDescent="0.25">
      <c r="A1484" s="6">
        <v>1481</v>
      </c>
      <c r="B1484" s="6" t="str">
        <f>"200802011578"</f>
        <v>200802011578</v>
      </c>
    </row>
    <row r="1485" spans="1:2" x14ac:dyDescent="0.25">
      <c r="A1485" s="6">
        <v>1482</v>
      </c>
      <c r="B1485" s="6" t="str">
        <f>"200802011815"</f>
        <v>200802011815</v>
      </c>
    </row>
    <row r="1486" spans="1:2" x14ac:dyDescent="0.25">
      <c r="A1486" s="6">
        <v>1483</v>
      </c>
      <c r="B1486" s="6" t="str">
        <f>"200802012037"</f>
        <v>200802012037</v>
      </c>
    </row>
    <row r="1487" spans="1:2" x14ac:dyDescent="0.25">
      <c r="A1487" s="6">
        <v>1484</v>
      </c>
      <c r="B1487" s="6" t="str">
        <f>"200802012079"</f>
        <v>200802012079</v>
      </c>
    </row>
    <row r="1488" spans="1:2" x14ac:dyDescent="0.25">
      <c r="A1488" s="6">
        <v>1485</v>
      </c>
      <c r="B1488" s="6" t="str">
        <f>"200802012097"</f>
        <v>200802012097</v>
      </c>
    </row>
    <row r="1489" spans="1:2" x14ac:dyDescent="0.25">
      <c r="A1489" s="6">
        <v>1486</v>
      </c>
      <c r="B1489" s="6" t="str">
        <f>"200803000452"</f>
        <v>200803000452</v>
      </c>
    </row>
    <row r="1490" spans="1:2" x14ac:dyDescent="0.25">
      <c r="A1490" s="6">
        <v>1487</v>
      </c>
      <c r="B1490" s="6" t="str">
        <f>"200803000573"</f>
        <v>200803000573</v>
      </c>
    </row>
    <row r="1491" spans="1:2" x14ac:dyDescent="0.25">
      <c r="A1491" s="6">
        <v>1488</v>
      </c>
      <c r="B1491" s="6" t="str">
        <f>"200803001020"</f>
        <v>200803001020</v>
      </c>
    </row>
    <row r="1492" spans="1:2" x14ac:dyDescent="0.25">
      <c r="A1492" s="6">
        <v>1489</v>
      </c>
      <c r="B1492" s="6" t="str">
        <f>"200803001066"</f>
        <v>200803001066</v>
      </c>
    </row>
    <row r="1493" spans="1:2" x14ac:dyDescent="0.25">
      <c r="A1493" s="6">
        <v>1490</v>
      </c>
      <c r="B1493" s="6" t="str">
        <f>"200803001096"</f>
        <v>200803001096</v>
      </c>
    </row>
    <row r="1494" spans="1:2" x14ac:dyDescent="0.25">
      <c r="A1494" s="6">
        <v>1491</v>
      </c>
      <c r="B1494" s="6" t="str">
        <f>"200804000583"</f>
        <v>200804000583</v>
      </c>
    </row>
    <row r="1495" spans="1:2" x14ac:dyDescent="0.25">
      <c r="A1495" s="6">
        <v>1492</v>
      </c>
      <c r="B1495" s="6" t="str">
        <f>"200804000645"</f>
        <v>200804000645</v>
      </c>
    </row>
    <row r="1496" spans="1:2" x14ac:dyDescent="0.25">
      <c r="A1496" s="6">
        <v>1493</v>
      </c>
      <c r="B1496" s="6" t="str">
        <f>"200804000746"</f>
        <v>200804000746</v>
      </c>
    </row>
    <row r="1497" spans="1:2" x14ac:dyDescent="0.25">
      <c r="A1497" s="6">
        <v>1494</v>
      </c>
      <c r="B1497" s="6" t="str">
        <f>"200805000051"</f>
        <v>200805000051</v>
      </c>
    </row>
    <row r="1498" spans="1:2" x14ac:dyDescent="0.25">
      <c r="A1498" s="6">
        <v>1495</v>
      </c>
      <c r="B1498" s="6" t="str">
        <f>"200805000680"</f>
        <v>200805000680</v>
      </c>
    </row>
    <row r="1499" spans="1:2" x14ac:dyDescent="0.25">
      <c r="A1499" s="6">
        <v>1496</v>
      </c>
      <c r="B1499" s="6" t="str">
        <f>"200805001045"</f>
        <v>200805001045</v>
      </c>
    </row>
    <row r="1500" spans="1:2" x14ac:dyDescent="0.25">
      <c r="A1500" s="6">
        <v>1497</v>
      </c>
      <c r="B1500" s="6" t="str">
        <f>"200805001050"</f>
        <v>200805001050</v>
      </c>
    </row>
    <row r="1501" spans="1:2" x14ac:dyDescent="0.25">
      <c r="A1501" s="6">
        <v>1498</v>
      </c>
      <c r="B1501" s="6" t="str">
        <f>"200805001275"</f>
        <v>200805001275</v>
      </c>
    </row>
    <row r="1502" spans="1:2" x14ac:dyDescent="0.25">
      <c r="A1502" s="6">
        <v>1499</v>
      </c>
      <c r="B1502" s="6" t="str">
        <f>"200806000332"</f>
        <v>200806000332</v>
      </c>
    </row>
    <row r="1503" spans="1:2" x14ac:dyDescent="0.25">
      <c r="A1503" s="6">
        <v>1500</v>
      </c>
      <c r="B1503" s="6" t="str">
        <f>"200806000361"</f>
        <v>200806000361</v>
      </c>
    </row>
    <row r="1504" spans="1:2" x14ac:dyDescent="0.25">
      <c r="A1504" s="6">
        <v>1501</v>
      </c>
      <c r="B1504" s="6" t="str">
        <f>"200806000500"</f>
        <v>200806000500</v>
      </c>
    </row>
    <row r="1505" spans="1:2" x14ac:dyDescent="0.25">
      <c r="A1505" s="6">
        <v>1502</v>
      </c>
      <c r="B1505" s="6" t="str">
        <f>"200806000672"</f>
        <v>200806000672</v>
      </c>
    </row>
    <row r="1506" spans="1:2" x14ac:dyDescent="0.25">
      <c r="A1506" s="6">
        <v>1503</v>
      </c>
      <c r="B1506" s="6" t="str">
        <f>"200807000787"</f>
        <v>200807000787</v>
      </c>
    </row>
    <row r="1507" spans="1:2" x14ac:dyDescent="0.25">
      <c r="A1507" s="6">
        <v>1504</v>
      </c>
      <c r="B1507" s="6" t="str">
        <f>"200808000147"</f>
        <v>200808000147</v>
      </c>
    </row>
    <row r="1508" spans="1:2" x14ac:dyDescent="0.25">
      <c r="A1508" s="6">
        <v>1505</v>
      </c>
      <c r="B1508" s="6" t="str">
        <f>"200808000312"</f>
        <v>200808000312</v>
      </c>
    </row>
    <row r="1509" spans="1:2" x14ac:dyDescent="0.25">
      <c r="A1509" s="6">
        <v>1506</v>
      </c>
      <c r="B1509" s="6" t="str">
        <f>"200808000365"</f>
        <v>200808000365</v>
      </c>
    </row>
    <row r="1510" spans="1:2" x14ac:dyDescent="0.25">
      <c r="A1510" s="6">
        <v>1507</v>
      </c>
      <c r="B1510" s="6" t="str">
        <f>"200808000571"</f>
        <v>200808000571</v>
      </c>
    </row>
    <row r="1511" spans="1:2" x14ac:dyDescent="0.25">
      <c r="A1511" s="6">
        <v>1508</v>
      </c>
      <c r="B1511" s="6" t="str">
        <f>"200809000173"</f>
        <v>200809000173</v>
      </c>
    </row>
    <row r="1512" spans="1:2" x14ac:dyDescent="0.25">
      <c r="A1512" s="6">
        <v>1509</v>
      </c>
      <c r="B1512" s="6" t="str">
        <f>"200809000349"</f>
        <v>200809000349</v>
      </c>
    </row>
    <row r="1513" spans="1:2" x14ac:dyDescent="0.25">
      <c r="A1513" s="6">
        <v>1510</v>
      </c>
      <c r="B1513" s="6" t="str">
        <f>"200809000762"</f>
        <v>200809000762</v>
      </c>
    </row>
    <row r="1514" spans="1:2" x14ac:dyDescent="0.25">
      <c r="A1514" s="6">
        <v>1511</v>
      </c>
      <c r="B1514" s="6" t="str">
        <f>"200809000850"</f>
        <v>200809000850</v>
      </c>
    </row>
    <row r="1515" spans="1:2" x14ac:dyDescent="0.25">
      <c r="A1515" s="6">
        <v>1512</v>
      </c>
      <c r="B1515" s="6" t="str">
        <f>"200809001027"</f>
        <v>200809001027</v>
      </c>
    </row>
    <row r="1516" spans="1:2" x14ac:dyDescent="0.25">
      <c r="A1516" s="6">
        <v>1513</v>
      </c>
      <c r="B1516" s="6" t="str">
        <f>"200809001106"</f>
        <v>200809001106</v>
      </c>
    </row>
    <row r="1517" spans="1:2" x14ac:dyDescent="0.25">
      <c r="A1517" s="6">
        <v>1514</v>
      </c>
      <c r="B1517" s="6" t="str">
        <f>"200809001204"</f>
        <v>200809001204</v>
      </c>
    </row>
    <row r="1518" spans="1:2" x14ac:dyDescent="0.25">
      <c r="A1518" s="6">
        <v>1515</v>
      </c>
      <c r="B1518" s="6" t="str">
        <f>"200809001215"</f>
        <v>200809001215</v>
      </c>
    </row>
    <row r="1519" spans="1:2" x14ac:dyDescent="0.25">
      <c r="A1519" s="6">
        <v>1516</v>
      </c>
      <c r="B1519" s="6" t="str">
        <f>"200810000177"</f>
        <v>200810000177</v>
      </c>
    </row>
    <row r="1520" spans="1:2" x14ac:dyDescent="0.25">
      <c r="A1520" s="6">
        <v>1517</v>
      </c>
      <c r="B1520" s="6" t="str">
        <f>"200810000406"</f>
        <v>200810000406</v>
      </c>
    </row>
    <row r="1521" spans="1:2" x14ac:dyDescent="0.25">
      <c r="A1521" s="6">
        <v>1518</v>
      </c>
      <c r="B1521" s="6" t="str">
        <f>"200810000415"</f>
        <v>200810000415</v>
      </c>
    </row>
    <row r="1522" spans="1:2" x14ac:dyDescent="0.25">
      <c r="A1522" s="6">
        <v>1519</v>
      </c>
      <c r="B1522" s="6" t="str">
        <f>"200810000439"</f>
        <v>200810000439</v>
      </c>
    </row>
    <row r="1523" spans="1:2" x14ac:dyDescent="0.25">
      <c r="A1523" s="6">
        <v>1520</v>
      </c>
      <c r="B1523" s="6" t="str">
        <f>"200810000522"</f>
        <v>200810000522</v>
      </c>
    </row>
    <row r="1524" spans="1:2" x14ac:dyDescent="0.25">
      <c r="A1524" s="6">
        <v>1521</v>
      </c>
      <c r="B1524" s="6" t="str">
        <f>"200811000441"</f>
        <v>200811000441</v>
      </c>
    </row>
    <row r="1525" spans="1:2" x14ac:dyDescent="0.25">
      <c r="A1525" s="6">
        <v>1522</v>
      </c>
      <c r="B1525" s="6" t="str">
        <f>"200811000761"</f>
        <v>200811000761</v>
      </c>
    </row>
    <row r="1526" spans="1:2" x14ac:dyDescent="0.25">
      <c r="A1526" s="6">
        <v>1523</v>
      </c>
      <c r="B1526" s="6" t="str">
        <f>"200811001268"</f>
        <v>200811001268</v>
      </c>
    </row>
    <row r="1527" spans="1:2" x14ac:dyDescent="0.25">
      <c r="A1527" s="6">
        <v>1524</v>
      </c>
      <c r="B1527" s="6" t="str">
        <f>"200812000139"</f>
        <v>200812000139</v>
      </c>
    </row>
    <row r="1528" spans="1:2" x14ac:dyDescent="0.25">
      <c r="A1528" s="6">
        <v>1525</v>
      </c>
      <c r="B1528" s="6" t="str">
        <f>"200901000382"</f>
        <v>200901000382</v>
      </c>
    </row>
    <row r="1529" spans="1:2" x14ac:dyDescent="0.25">
      <c r="A1529" s="6">
        <v>1526</v>
      </c>
      <c r="B1529" s="6" t="str">
        <f>"200901000679"</f>
        <v>200901000679</v>
      </c>
    </row>
    <row r="1530" spans="1:2" x14ac:dyDescent="0.25">
      <c r="A1530" s="6">
        <v>1527</v>
      </c>
      <c r="B1530" s="6" t="str">
        <f>"200902000031"</f>
        <v>200902000031</v>
      </c>
    </row>
    <row r="1531" spans="1:2" x14ac:dyDescent="0.25">
      <c r="A1531" s="6">
        <v>1528</v>
      </c>
      <c r="B1531" s="6" t="str">
        <f>"200902000179"</f>
        <v>200902000179</v>
      </c>
    </row>
    <row r="1532" spans="1:2" x14ac:dyDescent="0.25">
      <c r="A1532" s="6">
        <v>1529</v>
      </c>
      <c r="B1532" s="6" t="str">
        <f>"200902000499"</f>
        <v>200902000499</v>
      </c>
    </row>
    <row r="1533" spans="1:2" x14ac:dyDescent="0.25">
      <c r="A1533" s="6">
        <v>1530</v>
      </c>
      <c r="B1533" s="6" t="str">
        <f>"200902000514"</f>
        <v>200902000514</v>
      </c>
    </row>
    <row r="1534" spans="1:2" x14ac:dyDescent="0.25">
      <c r="A1534" s="6">
        <v>1531</v>
      </c>
      <c r="B1534" s="6" t="str">
        <f>"200902000556"</f>
        <v>200902000556</v>
      </c>
    </row>
    <row r="1535" spans="1:2" x14ac:dyDescent="0.25">
      <c r="A1535" s="6">
        <v>1532</v>
      </c>
      <c r="B1535" s="6" t="str">
        <f>"200903000404"</f>
        <v>200903000404</v>
      </c>
    </row>
    <row r="1536" spans="1:2" x14ac:dyDescent="0.25">
      <c r="A1536" s="6">
        <v>1533</v>
      </c>
      <c r="B1536" s="6" t="str">
        <f>"200903000742"</f>
        <v>200903000742</v>
      </c>
    </row>
    <row r="1537" spans="1:2" x14ac:dyDescent="0.25">
      <c r="A1537" s="6">
        <v>1534</v>
      </c>
      <c r="B1537" s="6" t="str">
        <f>"200903000760"</f>
        <v>200903000760</v>
      </c>
    </row>
    <row r="1538" spans="1:2" x14ac:dyDescent="0.25">
      <c r="A1538" s="6">
        <v>1535</v>
      </c>
      <c r="B1538" s="6" t="str">
        <f>"200903000769"</f>
        <v>200903000769</v>
      </c>
    </row>
    <row r="1539" spans="1:2" x14ac:dyDescent="0.25">
      <c r="A1539" s="6">
        <v>1536</v>
      </c>
      <c r="B1539" s="6" t="str">
        <f>"200903000794"</f>
        <v>200903000794</v>
      </c>
    </row>
    <row r="1540" spans="1:2" x14ac:dyDescent="0.25">
      <c r="A1540" s="6">
        <v>1537</v>
      </c>
      <c r="B1540" s="6" t="str">
        <f>"200904000233"</f>
        <v>200904000233</v>
      </c>
    </row>
    <row r="1541" spans="1:2" x14ac:dyDescent="0.25">
      <c r="A1541" s="6">
        <v>1538</v>
      </c>
      <c r="B1541" s="6" t="str">
        <f>"200904000403"</f>
        <v>200904000403</v>
      </c>
    </row>
    <row r="1542" spans="1:2" x14ac:dyDescent="0.25">
      <c r="A1542" s="6">
        <v>1539</v>
      </c>
      <c r="B1542" s="6" t="str">
        <f>"200904000547"</f>
        <v>200904000547</v>
      </c>
    </row>
    <row r="1543" spans="1:2" x14ac:dyDescent="0.25">
      <c r="A1543" s="6">
        <v>1540</v>
      </c>
      <c r="B1543" s="6" t="str">
        <f>"200905000377"</f>
        <v>200905000377</v>
      </c>
    </row>
    <row r="1544" spans="1:2" x14ac:dyDescent="0.25">
      <c r="A1544" s="6">
        <v>1541</v>
      </c>
      <c r="B1544" s="6" t="str">
        <f>"200906000288"</f>
        <v>200906000288</v>
      </c>
    </row>
    <row r="1545" spans="1:2" x14ac:dyDescent="0.25">
      <c r="A1545" s="6">
        <v>1542</v>
      </c>
      <c r="B1545" s="6" t="str">
        <f>"200906000514"</f>
        <v>200906000514</v>
      </c>
    </row>
    <row r="1546" spans="1:2" x14ac:dyDescent="0.25">
      <c r="A1546" s="6">
        <v>1543</v>
      </c>
      <c r="B1546" s="6" t="str">
        <f>"200907000057"</f>
        <v>200907000057</v>
      </c>
    </row>
    <row r="1547" spans="1:2" x14ac:dyDescent="0.25">
      <c r="A1547" s="6">
        <v>1544</v>
      </c>
      <c r="B1547" s="6" t="str">
        <f>"200907000129"</f>
        <v>200907000129</v>
      </c>
    </row>
    <row r="1548" spans="1:2" x14ac:dyDescent="0.25">
      <c r="A1548" s="6">
        <v>1545</v>
      </c>
      <c r="B1548" s="6" t="str">
        <f>"200908000037"</f>
        <v>200908000037</v>
      </c>
    </row>
    <row r="1549" spans="1:2" x14ac:dyDescent="0.25">
      <c r="A1549" s="6">
        <v>1546</v>
      </c>
      <c r="B1549" s="6" t="str">
        <f>"200908000414"</f>
        <v>200908000414</v>
      </c>
    </row>
    <row r="1550" spans="1:2" x14ac:dyDescent="0.25">
      <c r="A1550" s="6">
        <v>1547</v>
      </c>
      <c r="B1550" s="6" t="str">
        <f>"200908000439"</f>
        <v>200908000439</v>
      </c>
    </row>
    <row r="1551" spans="1:2" x14ac:dyDescent="0.25">
      <c r="A1551" s="6">
        <v>1548</v>
      </c>
      <c r="B1551" s="6" t="str">
        <f>"200909000059"</f>
        <v>200909000059</v>
      </c>
    </row>
    <row r="1552" spans="1:2" x14ac:dyDescent="0.25">
      <c r="A1552" s="6">
        <v>1549</v>
      </c>
      <c r="B1552" s="6" t="str">
        <f>"200910000156"</f>
        <v>200910000156</v>
      </c>
    </row>
    <row r="1553" spans="1:2" x14ac:dyDescent="0.25">
      <c r="A1553" s="6">
        <v>1550</v>
      </c>
      <c r="B1553" s="6" t="str">
        <f>"200910000175"</f>
        <v>200910000175</v>
      </c>
    </row>
    <row r="1554" spans="1:2" x14ac:dyDescent="0.25">
      <c r="A1554" s="6">
        <v>1551</v>
      </c>
      <c r="B1554" s="6" t="str">
        <f>"200910000195"</f>
        <v>200910000195</v>
      </c>
    </row>
    <row r="1555" spans="1:2" x14ac:dyDescent="0.25">
      <c r="A1555" s="6">
        <v>1552</v>
      </c>
      <c r="B1555" s="6" t="str">
        <f>"200910000337"</f>
        <v>200910000337</v>
      </c>
    </row>
    <row r="1556" spans="1:2" x14ac:dyDescent="0.25">
      <c r="A1556" s="6">
        <v>1553</v>
      </c>
      <c r="B1556" s="6" t="str">
        <f>"200910000362"</f>
        <v>200910000362</v>
      </c>
    </row>
    <row r="1557" spans="1:2" x14ac:dyDescent="0.25">
      <c r="A1557" s="6">
        <v>1554</v>
      </c>
      <c r="B1557" s="6" t="str">
        <f>"200910000500"</f>
        <v>200910000500</v>
      </c>
    </row>
    <row r="1558" spans="1:2" x14ac:dyDescent="0.25">
      <c r="A1558" s="6">
        <v>1555</v>
      </c>
      <c r="B1558" s="6" t="str">
        <f>"200910000882"</f>
        <v>200910000882</v>
      </c>
    </row>
    <row r="1559" spans="1:2" x14ac:dyDescent="0.25">
      <c r="A1559" s="6">
        <v>1556</v>
      </c>
      <c r="B1559" s="6" t="str">
        <f>"200911000160"</f>
        <v>200911000160</v>
      </c>
    </row>
    <row r="1560" spans="1:2" x14ac:dyDescent="0.25">
      <c r="A1560" s="6">
        <v>1557</v>
      </c>
      <c r="B1560" s="6" t="str">
        <f>"200911000536"</f>
        <v>200911000536</v>
      </c>
    </row>
    <row r="1561" spans="1:2" x14ac:dyDescent="0.25">
      <c r="A1561" s="6">
        <v>1558</v>
      </c>
      <c r="B1561" s="6" t="str">
        <f>"201002000174"</f>
        <v>201002000174</v>
      </c>
    </row>
    <row r="1562" spans="1:2" x14ac:dyDescent="0.25">
      <c r="A1562" s="6">
        <v>1559</v>
      </c>
      <c r="B1562" s="6" t="str">
        <f>"201003000058"</f>
        <v>201003000058</v>
      </c>
    </row>
    <row r="1563" spans="1:2" x14ac:dyDescent="0.25">
      <c r="A1563" s="6">
        <v>1560</v>
      </c>
      <c r="B1563" s="6" t="str">
        <f>"201004000092"</f>
        <v>201004000092</v>
      </c>
    </row>
    <row r="1564" spans="1:2" x14ac:dyDescent="0.25">
      <c r="A1564" s="6">
        <v>1561</v>
      </c>
      <c r="B1564" s="6" t="str">
        <f>"201006000091"</f>
        <v>201006000091</v>
      </c>
    </row>
    <row r="1565" spans="1:2" x14ac:dyDescent="0.25">
      <c r="A1565" s="6">
        <v>1562</v>
      </c>
      <c r="B1565" s="6" t="str">
        <f>"201007000027"</f>
        <v>201007000027</v>
      </c>
    </row>
    <row r="1566" spans="1:2" x14ac:dyDescent="0.25">
      <c r="A1566" s="6">
        <v>1563</v>
      </c>
      <c r="B1566" s="6" t="str">
        <f>"201007000030"</f>
        <v>201007000030</v>
      </c>
    </row>
    <row r="1567" spans="1:2" x14ac:dyDescent="0.25">
      <c r="A1567" s="6">
        <v>1564</v>
      </c>
      <c r="B1567" s="6" t="str">
        <f>"201009000132"</f>
        <v>201009000132</v>
      </c>
    </row>
    <row r="1568" spans="1:2" x14ac:dyDescent="0.25">
      <c r="A1568" s="6">
        <v>1565</v>
      </c>
      <c r="B1568" s="6" t="str">
        <f>"201009000168"</f>
        <v>201009000168</v>
      </c>
    </row>
    <row r="1569" spans="1:2" x14ac:dyDescent="0.25">
      <c r="A1569" s="6">
        <v>1566</v>
      </c>
      <c r="B1569" s="6" t="str">
        <f>"201010000121"</f>
        <v>201010000121</v>
      </c>
    </row>
    <row r="1570" spans="1:2" x14ac:dyDescent="0.25">
      <c r="A1570" s="6">
        <v>1567</v>
      </c>
      <c r="B1570" s="6" t="str">
        <f>"201010000122"</f>
        <v>201010000122</v>
      </c>
    </row>
    <row r="1571" spans="1:2" x14ac:dyDescent="0.25">
      <c r="A1571" s="6">
        <v>1568</v>
      </c>
      <c r="B1571" s="6" t="str">
        <f>"201011000152"</f>
        <v>201011000152</v>
      </c>
    </row>
    <row r="1572" spans="1:2" x14ac:dyDescent="0.25">
      <c r="A1572" s="6">
        <v>1569</v>
      </c>
      <c r="B1572" s="6" t="str">
        <f>"201101000190"</f>
        <v>201101000190</v>
      </c>
    </row>
    <row r="1573" spans="1:2" x14ac:dyDescent="0.25">
      <c r="A1573" s="6">
        <v>1570</v>
      </c>
      <c r="B1573" s="6" t="str">
        <f>"201102000813"</f>
        <v>201102000813</v>
      </c>
    </row>
    <row r="1574" spans="1:2" x14ac:dyDescent="0.25">
      <c r="A1574" s="6">
        <v>1571</v>
      </c>
      <c r="B1574" s="6" t="str">
        <f>"201103000133"</f>
        <v>201103000133</v>
      </c>
    </row>
    <row r="1575" spans="1:2" x14ac:dyDescent="0.25">
      <c r="A1575" s="6">
        <v>1572</v>
      </c>
      <c r="B1575" s="6" t="str">
        <f>"201103000353"</f>
        <v>201103000353</v>
      </c>
    </row>
    <row r="1576" spans="1:2" x14ac:dyDescent="0.25">
      <c r="A1576" s="6">
        <v>1573</v>
      </c>
      <c r="B1576" s="6" t="str">
        <f>"201103000440"</f>
        <v>201103000440</v>
      </c>
    </row>
    <row r="1577" spans="1:2" x14ac:dyDescent="0.25">
      <c r="A1577" s="6">
        <v>1574</v>
      </c>
      <c r="B1577" s="6" t="str">
        <f>"201104000005"</f>
        <v>201104000005</v>
      </c>
    </row>
    <row r="1578" spans="1:2" x14ac:dyDescent="0.25">
      <c r="A1578" s="6">
        <v>1575</v>
      </c>
      <c r="B1578" s="6" t="str">
        <f>"201105000184"</f>
        <v>201105000184</v>
      </c>
    </row>
    <row r="1579" spans="1:2" x14ac:dyDescent="0.25">
      <c r="A1579" s="6">
        <v>1576</v>
      </c>
      <c r="B1579" s="6" t="str">
        <f>"201109000073"</f>
        <v>201109000073</v>
      </c>
    </row>
    <row r="1580" spans="1:2" x14ac:dyDescent="0.25">
      <c r="A1580" s="6">
        <v>1577</v>
      </c>
      <c r="B1580" s="6" t="str">
        <f>"201111000072"</f>
        <v>201111000072</v>
      </c>
    </row>
    <row r="1581" spans="1:2" x14ac:dyDescent="0.25">
      <c r="A1581" s="6">
        <v>1578</v>
      </c>
      <c r="B1581" s="6" t="str">
        <f>"201201000071"</f>
        <v>201201000071</v>
      </c>
    </row>
    <row r="1582" spans="1:2" x14ac:dyDescent="0.25">
      <c r="A1582" s="6">
        <v>1579</v>
      </c>
      <c r="B1582" s="6" t="str">
        <f>"201202000096"</f>
        <v>201202000096</v>
      </c>
    </row>
    <row r="1583" spans="1:2" x14ac:dyDescent="0.25">
      <c r="A1583" s="6">
        <v>1580</v>
      </c>
      <c r="B1583" s="6" t="str">
        <f>"201206000081"</f>
        <v>201206000081</v>
      </c>
    </row>
    <row r="1584" spans="1:2" x14ac:dyDescent="0.25">
      <c r="A1584" s="6">
        <v>1581</v>
      </c>
      <c r="B1584" s="6" t="str">
        <f>"201211000056"</f>
        <v>201211000056</v>
      </c>
    </row>
    <row r="1585" spans="1:2" x14ac:dyDescent="0.25">
      <c r="A1585" s="6">
        <v>1582</v>
      </c>
      <c r="B1585" s="6" t="str">
        <f>"201303000053"</f>
        <v>201303000053</v>
      </c>
    </row>
    <row r="1586" spans="1:2" x14ac:dyDescent="0.25">
      <c r="A1586" s="6">
        <v>1583</v>
      </c>
      <c r="B1586" s="6" t="str">
        <f>"201304000329"</f>
        <v>201304000329</v>
      </c>
    </row>
    <row r="1587" spans="1:2" x14ac:dyDescent="0.25">
      <c r="A1587" s="6">
        <v>1584</v>
      </c>
      <c r="B1587" s="6" t="str">
        <f>"201304002490"</f>
        <v>201304002490</v>
      </c>
    </row>
    <row r="1588" spans="1:2" x14ac:dyDescent="0.25">
      <c r="A1588" s="6">
        <v>1585</v>
      </c>
      <c r="B1588" s="6" t="str">
        <f>"201304002666"</f>
        <v>201304002666</v>
      </c>
    </row>
    <row r="1589" spans="1:2" x14ac:dyDescent="0.25">
      <c r="A1589" s="6">
        <v>1586</v>
      </c>
      <c r="B1589" s="6" t="str">
        <f>"201304003205"</f>
        <v>201304003205</v>
      </c>
    </row>
    <row r="1590" spans="1:2" x14ac:dyDescent="0.25">
      <c r="A1590" s="6">
        <v>1587</v>
      </c>
      <c r="B1590" s="6" t="str">
        <f>"201304003375"</f>
        <v>201304003375</v>
      </c>
    </row>
    <row r="1591" spans="1:2" x14ac:dyDescent="0.25">
      <c r="A1591" s="6">
        <v>1588</v>
      </c>
      <c r="B1591" s="6" t="str">
        <f>"201304004518"</f>
        <v>201304004518</v>
      </c>
    </row>
    <row r="1592" spans="1:2" x14ac:dyDescent="0.25">
      <c r="A1592" s="6">
        <v>1589</v>
      </c>
      <c r="B1592" s="6" t="str">
        <f>"201304005701"</f>
        <v>201304005701</v>
      </c>
    </row>
    <row r="1593" spans="1:2" x14ac:dyDescent="0.25">
      <c r="A1593" s="6">
        <v>1590</v>
      </c>
      <c r="B1593" s="6" t="str">
        <f>"201304006026"</f>
        <v>201304006026</v>
      </c>
    </row>
    <row r="1594" spans="1:2" x14ac:dyDescent="0.25">
      <c r="A1594" s="6">
        <v>1591</v>
      </c>
      <c r="B1594" s="6" t="str">
        <f>"201304006088"</f>
        <v>201304006088</v>
      </c>
    </row>
    <row r="1595" spans="1:2" x14ac:dyDescent="0.25">
      <c r="A1595" s="6">
        <v>1592</v>
      </c>
      <c r="B1595" s="6" t="str">
        <f>"201311000028"</f>
        <v>201311000028</v>
      </c>
    </row>
    <row r="1596" spans="1:2" x14ac:dyDescent="0.25">
      <c r="A1596" s="6">
        <v>1593</v>
      </c>
      <c r="B1596" s="6" t="str">
        <f>"201312000015"</f>
        <v>201312000015</v>
      </c>
    </row>
    <row r="1597" spans="1:2" x14ac:dyDescent="0.25">
      <c r="A1597" s="6">
        <v>1594</v>
      </c>
      <c r="B1597" s="6" t="str">
        <f>"201312000055"</f>
        <v>201312000055</v>
      </c>
    </row>
    <row r="1598" spans="1:2" x14ac:dyDescent="0.25">
      <c r="A1598" s="6">
        <v>1595</v>
      </c>
      <c r="B1598" s="6" t="str">
        <f>"201401000226"</f>
        <v>201401000226</v>
      </c>
    </row>
    <row r="1599" spans="1:2" x14ac:dyDescent="0.25">
      <c r="A1599" s="6">
        <v>1596</v>
      </c>
      <c r="B1599" s="6" t="str">
        <f>"201401000392"</f>
        <v>201401000392</v>
      </c>
    </row>
    <row r="1600" spans="1:2" x14ac:dyDescent="0.25">
      <c r="A1600" s="6">
        <v>1597</v>
      </c>
      <c r="B1600" s="6" t="str">
        <f>"201401000853"</f>
        <v>201401000853</v>
      </c>
    </row>
    <row r="1601" spans="1:2" x14ac:dyDescent="0.25">
      <c r="A1601" s="6">
        <v>1598</v>
      </c>
      <c r="B1601" s="6" t="str">
        <f>"201401000933"</f>
        <v>201401000933</v>
      </c>
    </row>
    <row r="1602" spans="1:2" x14ac:dyDescent="0.25">
      <c r="A1602" s="6">
        <v>1599</v>
      </c>
      <c r="B1602" s="6" t="str">
        <f>"201401001358"</f>
        <v>201401001358</v>
      </c>
    </row>
    <row r="1603" spans="1:2" x14ac:dyDescent="0.25">
      <c r="A1603" s="6">
        <v>1600</v>
      </c>
      <c r="B1603" s="6" t="str">
        <f>"201401001925"</f>
        <v>201401001925</v>
      </c>
    </row>
    <row r="1604" spans="1:2" x14ac:dyDescent="0.25">
      <c r="A1604" s="6">
        <v>1601</v>
      </c>
      <c r="B1604" s="6" t="str">
        <f>"201401002240"</f>
        <v>201401002240</v>
      </c>
    </row>
    <row r="1605" spans="1:2" x14ac:dyDescent="0.25">
      <c r="A1605" s="6">
        <v>1602</v>
      </c>
      <c r="B1605" s="6" t="str">
        <f>"201401002314"</f>
        <v>201401002314</v>
      </c>
    </row>
    <row r="1606" spans="1:2" x14ac:dyDescent="0.25">
      <c r="A1606" s="6">
        <v>1603</v>
      </c>
      <c r="B1606" s="6" t="str">
        <f>"201401002517"</f>
        <v>201401002517</v>
      </c>
    </row>
    <row r="1607" spans="1:2" x14ac:dyDescent="0.25">
      <c r="A1607" s="6">
        <v>1604</v>
      </c>
      <c r="B1607" s="6" t="str">
        <f>"201401002663"</f>
        <v>201401002663</v>
      </c>
    </row>
    <row r="1608" spans="1:2" x14ac:dyDescent="0.25">
      <c r="A1608" s="6">
        <v>1605</v>
      </c>
      <c r="B1608" s="6" t="str">
        <f>"201402000240"</f>
        <v>201402000240</v>
      </c>
    </row>
    <row r="1609" spans="1:2" x14ac:dyDescent="0.25">
      <c r="A1609" s="6">
        <v>1606</v>
      </c>
      <c r="B1609" s="6" t="str">
        <f>"201402000429"</f>
        <v>201402000429</v>
      </c>
    </row>
    <row r="1610" spans="1:2" x14ac:dyDescent="0.25">
      <c r="A1610" s="6">
        <v>1607</v>
      </c>
      <c r="B1610" s="6" t="str">
        <f>"201402000855"</f>
        <v>201402000855</v>
      </c>
    </row>
    <row r="1611" spans="1:2" x14ac:dyDescent="0.25">
      <c r="A1611" s="6">
        <v>1608</v>
      </c>
      <c r="B1611" s="6" t="str">
        <f>"201402001367"</f>
        <v>201402001367</v>
      </c>
    </row>
    <row r="1612" spans="1:2" x14ac:dyDescent="0.25">
      <c r="A1612" s="6">
        <v>1609</v>
      </c>
      <c r="B1612" s="6" t="str">
        <f>"201402001409"</f>
        <v>201402001409</v>
      </c>
    </row>
    <row r="1613" spans="1:2" x14ac:dyDescent="0.25">
      <c r="A1613" s="6">
        <v>1610</v>
      </c>
      <c r="B1613" s="6" t="str">
        <f>"201402001448"</f>
        <v>201402001448</v>
      </c>
    </row>
    <row r="1614" spans="1:2" x14ac:dyDescent="0.25">
      <c r="A1614" s="6">
        <v>1611</v>
      </c>
      <c r="B1614" s="6" t="str">
        <f>"201402001544"</f>
        <v>201402001544</v>
      </c>
    </row>
    <row r="1615" spans="1:2" x14ac:dyDescent="0.25">
      <c r="A1615" s="6">
        <v>1612</v>
      </c>
      <c r="B1615" s="6" t="str">
        <f>"201402001824"</f>
        <v>201402001824</v>
      </c>
    </row>
    <row r="1616" spans="1:2" x14ac:dyDescent="0.25">
      <c r="A1616" s="6">
        <v>1613</v>
      </c>
      <c r="B1616" s="6" t="str">
        <f>"201402001860"</f>
        <v>201402001860</v>
      </c>
    </row>
    <row r="1617" spans="1:2" x14ac:dyDescent="0.25">
      <c r="A1617" s="6">
        <v>1614</v>
      </c>
      <c r="B1617" s="6" t="str">
        <f>"201402002073"</f>
        <v>201402002073</v>
      </c>
    </row>
    <row r="1618" spans="1:2" x14ac:dyDescent="0.25">
      <c r="A1618" s="6">
        <v>1615</v>
      </c>
      <c r="B1618" s="6" t="str">
        <f>"201402002294"</f>
        <v>201402002294</v>
      </c>
    </row>
    <row r="1619" spans="1:2" x14ac:dyDescent="0.25">
      <c r="A1619" s="6">
        <v>1616</v>
      </c>
      <c r="B1619" s="6" t="str">
        <f>"201402002394"</f>
        <v>201402002394</v>
      </c>
    </row>
    <row r="1620" spans="1:2" x14ac:dyDescent="0.25">
      <c r="A1620" s="6">
        <v>1617</v>
      </c>
      <c r="B1620" s="6" t="str">
        <f>"201402002424"</f>
        <v>201402002424</v>
      </c>
    </row>
    <row r="1621" spans="1:2" x14ac:dyDescent="0.25">
      <c r="A1621" s="6">
        <v>1618</v>
      </c>
      <c r="B1621" s="6" t="str">
        <f>"201402002439"</f>
        <v>201402002439</v>
      </c>
    </row>
    <row r="1622" spans="1:2" x14ac:dyDescent="0.25">
      <c r="A1622" s="6">
        <v>1619</v>
      </c>
      <c r="B1622" s="6" t="str">
        <f>"201402002759"</f>
        <v>201402002759</v>
      </c>
    </row>
    <row r="1623" spans="1:2" x14ac:dyDescent="0.25">
      <c r="A1623" s="6">
        <v>1620</v>
      </c>
      <c r="B1623" s="6" t="str">
        <f>"201402003127"</f>
        <v>201402003127</v>
      </c>
    </row>
    <row r="1624" spans="1:2" x14ac:dyDescent="0.25">
      <c r="A1624" s="6">
        <v>1621</v>
      </c>
      <c r="B1624" s="6" t="str">
        <f>"201402003128"</f>
        <v>201402003128</v>
      </c>
    </row>
    <row r="1625" spans="1:2" x14ac:dyDescent="0.25">
      <c r="A1625" s="6">
        <v>1622</v>
      </c>
      <c r="B1625" s="6" t="str">
        <f>"201402003152"</f>
        <v>201402003152</v>
      </c>
    </row>
    <row r="1626" spans="1:2" x14ac:dyDescent="0.25">
      <c r="A1626" s="6">
        <v>1623</v>
      </c>
      <c r="B1626" s="6" t="str">
        <f>"201402003674"</f>
        <v>201402003674</v>
      </c>
    </row>
    <row r="1627" spans="1:2" x14ac:dyDescent="0.25">
      <c r="A1627" s="6">
        <v>1624</v>
      </c>
      <c r="B1627" s="6" t="str">
        <f>"201402004142"</f>
        <v>201402004142</v>
      </c>
    </row>
    <row r="1628" spans="1:2" x14ac:dyDescent="0.25">
      <c r="A1628" s="6">
        <v>1625</v>
      </c>
      <c r="B1628" s="6" t="str">
        <f>"201402004198"</f>
        <v>201402004198</v>
      </c>
    </row>
    <row r="1629" spans="1:2" x14ac:dyDescent="0.25">
      <c r="A1629" s="6">
        <v>1626</v>
      </c>
      <c r="B1629" s="6" t="str">
        <f>"201402004239"</f>
        <v>201402004239</v>
      </c>
    </row>
    <row r="1630" spans="1:2" x14ac:dyDescent="0.25">
      <c r="A1630" s="6">
        <v>1627</v>
      </c>
      <c r="B1630" s="6" t="str">
        <f>"201402004350"</f>
        <v>201402004350</v>
      </c>
    </row>
    <row r="1631" spans="1:2" x14ac:dyDescent="0.25">
      <c r="A1631" s="6">
        <v>1628</v>
      </c>
      <c r="B1631" s="6" t="str">
        <f>"201402004385"</f>
        <v>201402004385</v>
      </c>
    </row>
    <row r="1632" spans="1:2" x14ac:dyDescent="0.25">
      <c r="A1632" s="6">
        <v>1629</v>
      </c>
      <c r="B1632" s="6" t="str">
        <f>"201402004410"</f>
        <v>201402004410</v>
      </c>
    </row>
    <row r="1633" spans="1:2" x14ac:dyDescent="0.25">
      <c r="A1633" s="6">
        <v>1630</v>
      </c>
      <c r="B1633" s="6" t="str">
        <f>"201402005376"</f>
        <v>201402005376</v>
      </c>
    </row>
    <row r="1634" spans="1:2" x14ac:dyDescent="0.25">
      <c r="A1634" s="6">
        <v>1631</v>
      </c>
      <c r="B1634" s="6" t="str">
        <f>"201402005583"</f>
        <v>201402005583</v>
      </c>
    </row>
    <row r="1635" spans="1:2" x14ac:dyDescent="0.25">
      <c r="A1635" s="6">
        <v>1632</v>
      </c>
      <c r="B1635" s="6" t="str">
        <f>"201402005939"</f>
        <v>201402005939</v>
      </c>
    </row>
    <row r="1636" spans="1:2" x14ac:dyDescent="0.25">
      <c r="A1636" s="6">
        <v>1633</v>
      </c>
      <c r="B1636" s="6" t="str">
        <f>"201402006115"</f>
        <v>201402006115</v>
      </c>
    </row>
    <row r="1637" spans="1:2" x14ac:dyDescent="0.25">
      <c r="A1637" s="6">
        <v>1634</v>
      </c>
      <c r="B1637" s="6" t="str">
        <f>"201402006479"</f>
        <v>201402006479</v>
      </c>
    </row>
    <row r="1638" spans="1:2" x14ac:dyDescent="0.25">
      <c r="A1638" s="6">
        <v>1635</v>
      </c>
      <c r="B1638" s="6" t="str">
        <f>"201402006946"</f>
        <v>201402006946</v>
      </c>
    </row>
    <row r="1639" spans="1:2" x14ac:dyDescent="0.25">
      <c r="A1639" s="6">
        <v>1636</v>
      </c>
      <c r="B1639" s="6" t="str">
        <f>"201402006995"</f>
        <v>201402006995</v>
      </c>
    </row>
    <row r="1640" spans="1:2" x14ac:dyDescent="0.25">
      <c r="A1640" s="6">
        <v>1637</v>
      </c>
      <c r="B1640" s="6" t="str">
        <f>"201402007149"</f>
        <v>201402007149</v>
      </c>
    </row>
    <row r="1641" spans="1:2" x14ac:dyDescent="0.25">
      <c r="A1641" s="6">
        <v>1638</v>
      </c>
      <c r="B1641" s="6" t="str">
        <f>"201402007157"</f>
        <v>201402007157</v>
      </c>
    </row>
    <row r="1642" spans="1:2" x14ac:dyDescent="0.25">
      <c r="A1642" s="6">
        <v>1639</v>
      </c>
      <c r="B1642" s="6" t="str">
        <f>"201402007270"</f>
        <v>201402007270</v>
      </c>
    </row>
    <row r="1643" spans="1:2" x14ac:dyDescent="0.25">
      <c r="A1643" s="6">
        <v>1640</v>
      </c>
      <c r="B1643" s="6" t="str">
        <f>"201402007316"</f>
        <v>201402007316</v>
      </c>
    </row>
    <row r="1644" spans="1:2" x14ac:dyDescent="0.25">
      <c r="A1644" s="6">
        <v>1641</v>
      </c>
      <c r="B1644" s="6" t="str">
        <f>"201402007437"</f>
        <v>201402007437</v>
      </c>
    </row>
    <row r="1645" spans="1:2" x14ac:dyDescent="0.25">
      <c r="A1645" s="6">
        <v>1642</v>
      </c>
      <c r="B1645" s="6" t="str">
        <f>"201402007809"</f>
        <v>201402007809</v>
      </c>
    </row>
    <row r="1646" spans="1:2" x14ac:dyDescent="0.25">
      <c r="A1646" s="6">
        <v>1643</v>
      </c>
      <c r="B1646" s="6" t="str">
        <f>"201402008010"</f>
        <v>201402008010</v>
      </c>
    </row>
    <row r="1647" spans="1:2" x14ac:dyDescent="0.25">
      <c r="A1647" s="6">
        <v>1644</v>
      </c>
      <c r="B1647" s="6" t="str">
        <f>"201402008163"</f>
        <v>201402008163</v>
      </c>
    </row>
    <row r="1648" spans="1:2" x14ac:dyDescent="0.25">
      <c r="A1648" s="6">
        <v>1645</v>
      </c>
      <c r="B1648" s="6" t="str">
        <f>"201402008396"</f>
        <v>201402008396</v>
      </c>
    </row>
    <row r="1649" spans="1:2" x14ac:dyDescent="0.25">
      <c r="A1649" s="6">
        <v>1646</v>
      </c>
      <c r="B1649" s="6" t="str">
        <f>"201402008496"</f>
        <v>201402008496</v>
      </c>
    </row>
    <row r="1650" spans="1:2" x14ac:dyDescent="0.25">
      <c r="A1650" s="6">
        <v>1647</v>
      </c>
      <c r="B1650" s="6" t="str">
        <f>"201402008598"</f>
        <v>201402008598</v>
      </c>
    </row>
    <row r="1651" spans="1:2" x14ac:dyDescent="0.25">
      <c r="A1651" s="6">
        <v>1648</v>
      </c>
      <c r="B1651" s="6" t="str">
        <f>"201402008841"</f>
        <v>201402008841</v>
      </c>
    </row>
    <row r="1652" spans="1:2" x14ac:dyDescent="0.25">
      <c r="A1652" s="6">
        <v>1649</v>
      </c>
      <c r="B1652" s="6" t="str">
        <f>"201402009025"</f>
        <v>201402009025</v>
      </c>
    </row>
    <row r="1653" spans="1:2" x14ac:dyDescent="0.25">
      <c r="A1653" s="6">
        <v>1650</v>
      </c>
      <c r="B1653" s="6" t="str">
        <f>"201402009304"</f>
        <v>201402009304</v>
      </c>
    </row>
    <row r="1654" spans="1:2" x14ac:dyDescent="0.25">
      <c r="A1654" s="6">
        <v>1651</v>
      </c>
      <c r="B1654" s="6" t="str">
        <f>"201402009451"</f>
        <v>201402009451</v>
      </c>
    </row>
    <row r="1655" spans="1:2" x14ac:dyDescent="0.25">
      <c r="A1655" s="6">
        <v>1652</v>
      </c>
      <c r="B1655" s="6" t="str">
        <f>"201402009570"</f>
        <v>201402009570</v>
      </c>
    </row>
    <row r="1656" spans="1:2" x14ac:dyDescent="0.25">
      <c r="A1656" s="6">
        <v>1653</v>
      </c>
      <c r="B1656" s="6" t="str">
        <f>"201402009595"</f>
        <v>201402009595</v>
      </c>
    </row>
    <row r="1657" spans="1:2" x14ac:dyDescent="0.25">
      <c r="A1657" s="6">
        <v>1654</v>
      </c>
      <c r="B1657" s="6" t="str">
        <f>"201402010150"</f>
        <v>201402010150</v>
      </c>
    </row>
    <row r="1658" spans="1:2" x14ac:dyDescent="0.25">
      <c r="A1658" s="6">
        <v>1655</v>
      </c>
      <c r="B1658" s="6" t="str">
        <f>"201402010290"</f>
        <v>201402010290</v>
      </c>
    </row>
    <row r="1659" spans="1:2" x14ac:dyDescent="0.25">
      <c r="A1659" s="6">
        <v>1656</v>
      </c>
      <c r="B1659" s="6" t="str">
        <f>"201402010339"</f>
        <v>201402010339</v>
      </c>
    </row>
    <row r="1660" spans="1:2" x14ac:dyDescent="0.25">
      <c r="A1660" s="6">
        <v>1657</v>
      </c>
      <c r="B1660" s="6" t="str">
        <f>"201402010477"</f>
        <v>201402010477</v>
      </c>
    </row>
    <row r="1661" spans="1:2" x14ac:dyDescent="0.25">
      <c r="A1661" s="6">
        <v>1658</v>
      </c>
      <c r="B1661" s="6" t="str">
        <f>"201402010821"</f>
        <v>201402010821</v>
      </c>
    </row>
    <row r="1662" spans="1:2" x14ac:dyDescent="0.25">
      <c r="A1662" s="6">
        <v>1659</v>
      </c>
      <c r="B1662" s="6" t="str">
        <f>"201402011314"</f>
        <v>201402011314</v>
      </c>
    </row>
    <row r="1663" spans="1:2" x14ac:dyDescent="0.25">
      <c r="A1663" s="6">
        <v>1660</v>
      </c>
      <c r="B1663" s="6" t="str">
        <f>"201402011593"</f>
        <v>201402011593</v>
      </c>
    </row>
    <row r="1664" spans="1:2" x14ac:dyDescent="0.25">
      <c r="A1664" s="6">
        <v>1661</v>
      </c>
      <c r="B1664" s="6" t="str">
        <f>"201402011828"</f>
        <v>201402011828</v>
      </c>
    </row>
    <row r="1665" spans="1:2" x14ac:dyDescent="0.25">
      <c r="A1665" s="6">
        <v>1662</v>
      </c>
      <c r="B1665" s="6" t="str">
        <f>"201402011859"</f>
        <v>201402011859</v>
      </c>
    </row>
    <row r="1666" spans="1:2" x14ac:dyDescent="0.25">
      <c r="A1666" s="6">
        <v>1663</v>
      </c>
      <c r="B1666" s="6" t="str">
        <f>"201402011910"</f>
        <v>201402011910</v>
      </c>
    </row>
    <row r="1667" spans="1:2" x14ac:dyDescent="0.25">
      <c r="A1667" s="6">
        <v>1664</v>
      </c>
      <c r="B1667" s="6" t="str">
        <f>"201402012181"</f>
        <v>201402012181</v>
      </c>
    </row>
    <row r="1668" spans="1:2" x14ac:dyDescent="0.25">
      <c r="A1668" s="6">
        <v>1665</v>
      </c>
      <c r="B1668" s="6" t="str">
        <f>"201402012432"</f>
        <v>201402012432</v>
      </c>
    </row>
    <row r="1669" spans="1:2" x14ac:dyDescent="0.25">
      <c r="A1669" s="6">
        <v>1666</v>
      </c>
      <c r="B1669" s="6" t="str">
        <f>"201404000014"</f>
        <v>201404000014</v>
      </c>
    </row>
    <row r="1670" spans="1:2" x14ac:dyDescent="0.25">
      <c r="A1670" s="6">
        <v>1667</v>
      </c>
      <c r="B1670" s="6" t="str">
        <f>"201404000023"</f>
        <v>201404000023</v>
      </c>
    </row>
    <row r="1671" spans="1:2" x14ac:dyDescent="0.25">
      <c r="A1671" s="6">
        <v>1668</v>
      </c>
      <c r="B1671" s="6" t="str">
        <f>"201405000039"</f>
        <v>201405000039</v>
      </c>
    </row>
    <row r="1672" spans="1:2" x14ac:dyDescent="0.25">
      <c r="A1672" s="6">
        <v>1669</v>
      </c>
      <c r="B1672" s="6" t="str">
        <f>"201405000129"</f>
        <v>201405000129</v>
      </c>
    </row>
    <row r="1673" spans="1:2" x14ac:dyDescent="0.25">
      <c r="A1673" s="6">
        <v>1670</v>
      </c>
      <c r="B1673" s="6" t="str">
        <f>"201405000293"</f>
        <v>201405000293</v>
      </c>
    </row>
    <row r="1674" spans="1:2" x14ac:dyDescent="0.25">
      <c r="A1674" s="6">
        <v>1671</v>
      </c>
      <c r="B1674" s="6" t="str">
        <f>"201405000345"</f>
        <v>201405000345</v>
      </c>
    </row>
    <row r="1675" spans="1:2" x14ac:dyDescent="0.25">
      <c r="A1675" s="6">
        <v>1672</v>
      </c>
      <c r="B1675" s="6" t="str">
        <f>"201405000360"</f>
        <v>201405000360</v>
      </c>
    </row>
    <row r="1676" spans="1:2" x14ac:dyDescent="0.25">
      <c r="A1676" s="6">
        <v>1673</v>
      </c>
      <c r="B1676" s="6" t="str">
        <f>"201405000361"</f>
        <v>201405000361</v>
      </c>
    </row>
    <row r="1677" spans="1:2" x14ac:dyDescent="0.25">
      <c r="A1677" s="6">
        <v>1674</v>
      </c>
      <c r="B1677" s="6" t="str">
        <f>"201405000583"</f>
        <v>201405000583</v>
      </c>
    </row>
    <row r="1678" spans="1:2" x14ac:dyDescent="0.25">
      <c r="A1678" s="6">
        <v>1675</v>
      </c>
      <c r="B1678" s="6" t="str">
        <f>"201405000584"</f>
        <v>201405000584</v>
      </c>
    </row>
    <row r="1679" spans="1:2" x14ac:dyDescent="0.25">
      <c r="A1679" s="6">
        <v>1676</v>
      </c>
      <c r="B1679" s="6" t="str">
        <f>"201405000627"</f>
        <v>201405000627</v>
      </c>
    </row>
    <row r="1680" spans="1:2" x14ac:dyDescent="0.25">
      <c r="A1680" s="6">
        <v>1677</v>
      </c>
      <c r="B1680" s="6" t="str">
        <f>"201405000656"</f>
        <v>201405000656</v>
      </c>
    </row>
    <row r="1681" spans="1:2" x14ac:dyDescent="0.25">
      <c r="A1681" s="6">
        <v>1678</v>
      </c>
      <c r="B1681" s="6" t="str">
        <f>"201405000884"</f>
        <v>201405000884</v>
      </c>
    </row>
    <row r="1682" spans="1:2" x14ac:dyDescent="0.25">
      <c r="A1682" s="6">
        <v>1679</v>
      </c>
      <c r="B1682" s="6" t="str">
        <f>"201405000908"</f>
        <v>201405000908</v>
      </c>
    </row>
    <row r="1683" spans="1:2" x14ac:dyDescent="0.25">
      <c r="A1683" s="6">
        <v>1680</v>
      </c>
      <c r="B1683" s="6" t="str">
        <f>"201405000909"</f>
        <v>201405000909</v>
      </c>
    </row>
    <row r="1684" spans="1:2" x14ac:dyDescent="0.25">
      <c r="A1684" s="6">
        <v>1681</v>
      </c>
      <c r="B1684" s="6" t="str">
        <f>"201405000928"</f>
        <v>201405000928</v>
      </c>
    </row>
    <row r="1685" spans="1:2" x14ac:dyDescent="0.25">
      <c r="A1685" s="6">
        <v>1682</v>
      </c>
      <c r="B1685" s="6" t="str">
        <f>"201405001043"</f>
        <v>201405001043</v>
      </c>
    </row>
    <row r="1686" spans="1:2" x14ac:dyDescent="0.25">
      <c r="A1686" s="6">
        <v>1683</v>
      </c>
      <c r="B1686" s="6" t="str">
        <f>"201405001188"</f>
        <v>201405001188</v>
      </c>
    </row>
    <row r="1687" spans="1:2" x14ac:dyDescent="0.25">
      <c r="A1687" s="6">
        <v>1684</v>
      </c>
      <c r="B1687" s="6" t="str">
        <f>"201405001370"</f>
        <v>201405001370</v>
      </c>
    </row>
    <row r="1688" spans="1:2" x14ac:dyDescent="0.25">
      <c r="A1688" s="6">
        <v>1685</v>
      </c>
      <c r="B1688" s="6" t="str">
        <f>"201405001689"</f>
        <v>201405001689</v>
      </c>
    </row>
    <row r="1689" spans="1:2" x14ac:dyDescent="0.25">
      <c r="A1689" s="6">
        <v>1686</v>
      </c>
      <c r="B1689" s="6" t="str">
        <f>"201405001712"</f>
        <v>201405001712</v>
      </c>
    </row>
    <row r="1690" spans="1:2" x14ac:dyDescent="0.25">
      <c r="A1690" s="6">
        <v>1687</v>
      </c>
      <c r="B1690" s="6" t="str">
        <f>"201405001770"</f>
        <v>201405001770</v>
      </c>
    </row>
    <row r="1691" spans="1:2" x14ac:dyDescent="0.25">
      <c r="A1691" s="6">
        <v>1688</v>
      </c>
      <c r="B1691" s="6" t="str">
        <f>"201405002014"</f>
        <v>201405002014</v>
      </c>
    </row>
    <row r="1692" spans="1:2" x14ac:dyDescent="0.25">
      <c r="A1692" s="6">
        <v>1689</v>
      </c>
      <c r="B1692" s="6" t="str">
        <f>"201405002100"</f>
        <v>201405002100</v>
      </c>
    </row>
    <row r="1693" spans="1:2" x14ac:dyDescent="0.25">
      <c r="A1693" s="6">
        <v>1690</v>
      </c>
      <c r="B1693" s="6" t="str">
        <f>"201405002162"</f>
        <v>201405002162</v>
      </c>
    </row>
    <row r="1694" spans="1:2" x14ac:dyDescent="0.25">
      <c r="A1694" s="6">
        <v>1691</v>
      </c>
      <c r="B1694" s="6" t="str">
        <f>"201405002234"</f>
        <v>201405002234</v>
      </c>
    </row>
    <row r="1695" spans="1:2" x14ac:dyDescent="0.25">
      <c r="A1695" s="6">
        <v>1692</v>
      </c>
      <c r="B1695" s="6" t="str">
        <f>"201405002324"</f>
        <v>201405002324</v>
      </c>
    </row>
    <row r="1696" spans="1:2" x14ac:dyDescent="0.25">
      <c r="A1696" s="6">
        <v>1693</v>
      </c>
      <c r="B1696" s="6" t="str">
        <f>"201406000239"</f>
        <v>201406000239</v>
      </c>
    </row>
    <row r="1697" spans="1:2" x14ac:dyDescent="0.25">
      <c r="A1697" s="6">
        <v>1694</v>
      </c>
      <c r="B1697" s="6" t="str">
        <f>"201406000274"</f>
        <v>201406000274</v>
      </c>
    </row>
    <row r="1698" spans="1:2" x14ac:dyDescent="0.25">
      <c r="A1698" s="6">
        <v>1695</v>
      </c>
      <c r="B1698" s="6" t="str">
        <f>"201406000396"</f>
        <v>201406000396</v>
      </c>
    </row>
    <row r="1699" spans="1:2" x14ac:dyDescent="0.25">
      <c r="A1699" s="6">
        <v>1696</v>
      </c>
      <c r="B1699" s="6" t="str">
        <f>"201406000407"</f>
        <v>201406000407</v>
      </c>
    </row>
    <row r="1700" spans="1:2" x14ac:dyDescent="0.25">
      <c r="A1700" s="6">
        <v>1697</v>
      </c>
      <c r="B1700" s="6" t="str">
        <f>"201406000491"</f>
        <v>201406000491</v>
      </c>
    </row>
    <row r="1701" spans="1:2" x14ac:dyDescent="0.25">
      <c r="A1701" s="6">
        <v>1698</v>
      </c>
      <c r="B1701" s="6" t="str">
        <f>"201406000510"</f>
        <v>201406000510</v>
      </c>
    </row>
    <row r="1702" spans="1:2" x14ac:dyDescent="0.25">
      <c r="A1702" s="6">
        <v>1699</v>
      </c>
      <c r="B1702" s="6" t="str">
        <f>"201406000544"</f>
        <v>201406000544</v>
      </c>
    </row>
    <row r="1703" spans="1:2" x14ac:dyDescent="0.25">
      <c r="A1703" s="6">
        <v>1700</v>
      </c>
      <c r="B1703" s="6" t="str">
        <f>"201406000602"</f>
        <v>201406000602</v>
      </c>
    </row>
    <row r="1704" spans="1:2" x14ac:dyDescent="0.25">
      <c r="A1704" s="6">
        <v>1701</v>
      </c>
      <c r="B1704" s="6" t="str">
        <f>"201406000711"</f>
        <v>201406000711</v>
      </c>
    </row>
    <row r="1705" spans="1:2" x14ac:dyDescent="0.25">
      <c r="A1705" s="6">
        <v>1702</v>
      </c>
      <c r="B1705" s="6" t="str">
        <f>"201406000842"</f>
        <v>201406000842</v>
      </c>
    </row>
    <row r="1706" spans="1:2" x14ac:dyDescent="0.25">
      <c r="A1706" s="6">
        <v>1703</v>
      </c>
      <c r="B1706" s="6" t="str">
        <f>"201406001189"</f>
        <v>201406001189</v>
      </c>
    </row>
    <row r="1707" spans="1:2" x14ac:dyDescent="0.25">
      <c r="A1707" s="6">
        <v>1704</v>
      </c>
      <c r="B1707" s="6" t="str">
        <f>"201406001205"</f>
        <v>201406001205</v>
      </c>
    </row>
    <row r="1708" spans="1:2" x14ac:dyDescent="0.25">
      <c r="A1708" s="6">
        <v>1705</v>
      </c>
      <c r="B1708" s="6" t="str">
        <f>"201406001416"</f>
        <v>201406001416</v>
      </c>
    </row>
    <row r="1709" spans="1:2" x14ac:dyDescent="0.25">
      <c r="A1709" s="6">
        <v>1706</v>
      </c>
      <c r="B1709" s="6" t="str">
        <f>"201406001537"</f>
        <v>201406001537</v>
      </c>
    </row>
    <row r="1710" spans="1:2" x14ac:dyDescent="0.25">
      <c r="A1710" s="6">
        <v>1707</v>
      </c>
      <c r="B1710" s="6" t="str">
        <f>"201406001627"</f>
        <v>201406001627</v>
      </c>
    </row>
    <row r="1711" spans="1:2" x14ac:dyDescent="0.25">
      <c r="A1711" s="6">
        <v>1708</v>
      </c>
      <c r="B1711" s="6" t="str">
        <f>"201406001722"</f>
        <v>201406001722</v>
      </c>
    </row>
    <row r="1712" spans="1:2" x14ac:dyDescent="0.25">
      <c r="A1712" s="6">
        <v>1709</v>
      </c>
      <c r="B1712" s="6" t="str">
        <f>"201406002065"</f>
        <v>201406002065</v>
      </c>
    </row>
    <row r="1713" spans="1:2" x14ac:dyDescent="0.25">
      <c r="A1713" s="6">
        <v>1710</v>
      </c>
      <c r="B1713" s="6" t="str">
        <f>"201406002254"</f>
        <v>201406002254</v>
      </c>
    </row>
    <row r="1714" spans="1:2" x14ac:dyDescent="0.25">
      <c r="A1714" s="6">
        <v>1711</v>
      </c>
      <c r="B1714" s="6" t="str">
        <f>"201406002535"</f>
        <v>201406002535</v>
      </c>
    </row>
    <row r="1715" spans="1:2" x14ac:dyDescent="0.25">
      <c r="A1715" s="6">
        <v>1712</v>
      </c>
      <c r="B1715" s="6" t="str">
        <f>"201406002617"</f>
        <v>201406002617</v>
      </c>
    </row>
    <row r="1716" spans="1:2" x14ac:dyDescent="0.25">
      <c r="A1716" s="6">
        <v>1713</v>
      </c>
      <c r="B1716" s="6" t="str">
        <f>"201406002891"</f>
        <v>201406002891</v>
      </c>
    </row>
    <row r="1717" spans="1:2" x14ac:dyDescent="0.25">
      <c r="A1717" s="6">
        <v>1714</v>
      </c>
      <c r="B1717" s="6" t="str">
        <f>"201406002935"</f>
        <v>201406002935</v>
      </c>
    </row>
    <row r="1718" spans="1:2" x14ac:dyDescent="0.25">
      <c r="A1718" s="6">
        <v>1715</v>
      </c>
      <c r="B1718" s="6" t="str">
        <f>"201406002937"</f>
        <v>201406002937</v>
      </c>
    </row>
    <row r="1719" spans="1:2" x14ac:dyDescent="0.25">
      <c r="A1719" s="6">
        <v>1716</v>
      </c>
      <c r="B1719" s="6" t="str">
        <f>"201406003064"</f>
        <v>201406003064</v>
      </c>
    </row>
    <row r="1720" spans="1:2" x14ac:dyDescent="0.25">
      <c r="A1720" s="6">
        <v>1717</v>
      </c>
      <c r="B1720" s="6" t="str">
        <f>"201406003221"</f>
        <v>201406003221</v>
      </c>
    </row>
    <row r="1721" spans="1:2" x14ac:dyDescent="0.25">
      <c r="A1721" s="6">
        <v>1718</v>
      </c>
      <c r="B1721" s="6" t="str">
        <f>"201406003237"</f>
        <v>201406003237</v>
      </c>
    </row>
    <row r="1722" spans="1:2" x14ac:dyDescent="0.25">
      <c r="A1722" s="6">
        <v>1719</v>
      </c>
      <c r="B1722" s="6" t="str">
        <f>"201406003350"</f>
        <v>201406003350</v>
      </c>
    </row>
    <row r="1723" spans="1:2" x14ac:dyDescent="0.25">
      <c r="A1723" s="6">
        <v>1720</v>
      </c>
      <c r="B1723" s="6" t="str">
        <f>"201406003642"</f>
        <v>201406003642</v>
      </c>
    </row>
    <row r="1724" spans="1:2" x14ac:dyDescent="0.25">
      <c r="A1724" s="6">
        <v>1721</v>
      </c>
      <c r="B1724" s="6" t="str">
        <f>"201406003775"</f>
        <v>201406003775</v>
      </c>
    </row>
    <row r="1725" spans="1:2" x14ac:dyDescent="0.25">
      <c r="A1725" s="6">
        <v>1722</v>
      </c>
      <c r="B1725" s="6" t="str">
        <f>"201406003814"</f>
        <v>201406003814</v>
      </c>
    </row>
    <row r="1726" spans="1:2" x14ac:dyDescent="0.25">
      <c r="A1726" s="6">
        <v>1723</v>
      </c>
      <c r="B1726" s="6" t="str">
        <f>"201406004011"</f>
        <v>201406004011</v>
      </c>
    </row>
    <row r="1727" spans="1:2" x14ac:dyDescent="0.25">
      <c r="A1727" s="6">
        <v>1724</v>
      </c>
      <c r="B1727" s="6" t="str">
        <f>"201406004433"</f>
        <v>201406004433</v>
      </c>
    </row>
    <row r="1728" spans="1:2" x14ac:dyDescent="0.25">
      <c r="A1728" s="6">
        <v>1725</v>
      </c>
      <c r="B1728" s="6" t="str">
        <f>"201406004617"</f>
        <v>201406004617</v>
      </c>
    </row>
    <row r="1729" spans="1:2" x14ac:dyDescent="0.25">
      <c r="A1729" s="6">
        <v>1726</v>
      </c>
      <c r="B1729" s="6" t="str">
        <f>"201406004886"</f>
        <v>201406004886</v>
      </c>
    </row>
    <row r="1730" spans="1:2" x14ac:dyDescent="0.25">
      <c r="A1730" s="6">
        <v>1727</v>
      </c>
      <c r="B1730" s="6" t="str">
        <f>"201406005052"</f>
        <v>201406005052</v>
      </c>
    </row>
    <row r="1731" spans="1:2" x14ac:dyDescent="0.25">
      <c r="A1731" s="6">
        <v>1728</v>
      </c>
      <c r="B1731" s="6" t="str">
        <f>"201406005087"</f>
        <v>201406005087</v>
      </c>
    </row>
    <row r="1732" spans="1:2" x14ac:dyDescent="0.25">
      <c r="A1732" s="6">
        <v>1729</v>
      </c>
      <c r="B1732" s="6" t="str">
        <f>"201406005096"</f>
        <v>201406005096</v>
      </c>
    </row>
    <row r="1733" spans="1:2" x14ac:dyDescent="0.25">
      <c r="A1733" s="6">
        <v>1730</v>
      </c>
      <c r="B1733" s="6" t="str">
        <f>"201406005409"</f>
        <v>201406005409</v>
      </c>
    </row>
    <row r="1734" spans="1:2" x14ac:dyDescent="0.25">
      <c r="A1734" s="6">
        <v>1731</v>
      </c>
      <c r="B1734" s="6" t="str">
        <f>"201406005455"</f>
        <v>201406005455</v>
      </c>
    </row>
    <row r="1735" spans="1:2" x14ac:dyDescent="0.25">
      <c r="A1735" s="6">
        <v>1732</v>
      </c>
      <c r="B1735" s="6" t="str">
        <f>"201406005535"</f>
        <v>201406005535</v>
      </c>
    </row>
    <row r="1736" spans="1:2" x14ac:dyDescent="0.25">
      <c r="A1736" s="6">
        <v>1733</v>
      </c>
      <c r="B1736" s="6" t="str">
        <f>"201406005621"</f>
        <v>201406005621</v>
      </c>
    </row>
    <row r="1737" spans="1:2" x14ac:dyDescent="0.25">
      <c r="A1737" s="6">
        <v>1734</v>
      </c>
      <c r="B1737" s="6" t="str">
        <f>"201406005650"</f>
        <v>201406005650</v>
      </c>
    </row>
    <row r="1738" spans="1:2" x14ac:dyDescent="0.25">
      <c r="A1738" s="6">
        <v>1735</v>
      </c>
      <c r="B1738" s="6" t="str">
        <f>"201406005686"</f>
        <v>201406005686</v>
      </c>
    </row>
    <row r="1739" spans="1:2" x14ac:dyDescent="0.25">
      <c r="A1739" s="6">
        <v>1736</v>
      </c>
      <c r="B1739" s="6" t="str">
        <f>"201406005693"</f>
        <v>201406005693</v>
      </c>
    </row>
    <row r="1740" spans="1:2" x14ac:dyDescent="0.25">
      <c r="A1740" s="6">
        <v>1737</v>
      </c>
      <c r="B1740" s="6" t="str">
        <f>"201406005722"</f>
        <v>201406005722</v>
      </c>
    </row>
    <row r="1741" spans="1:2" x14ac:dyDescent="0.25">
      <c r="A1741" s="6">
        <v>1738</v>
      </c>
      <c r="B1741" s="6" t="str">
        <f>"201406005773"</f>
        <v>201406005773</v>
      </c>
    </row>
    <row r="1742" spans="1:2" x14ac:dyDescent="0.25">
      <c r="A1742" s="6">
        <v>1739</v>
      </c>
      <c r="B1742" s="6" t="str">
        <f>"201406005912"</f>
        <v>201406005912</v>
      </c>
    </row>
    <row r="1743" spans="1:2" x14ac:dyDescent="0.25">
      <c r="A1743" s="6">
        <v>1740</v>
      </c>
      <c r="B1743" s="6" t="str">
        <f>"201406006142"</f>
        <v>201406006142</v>
      </c>
    </row>
    <row r="1744" spans="1:2" x14ac:dyDescent="0.25">
      <c r="A1744" s="6">
        <v>1741</v>
      </c>
      <c r="B1744" s="6" t="str">
        <f>"201406006326"</f>
        <v>201406006326</v>
      </c>
    </row>
    <row r="1745" spans="1:2" x14ac:dyDescent="0.25">
      <c r="A1745" s="6">
        <v>1742</v>
      </c>
      <c r="B1745" s="6" t="str">
        <f>"201406006342"</f>
        <v>201406006342</v>
      </c>
    </row>
    <row r="1746" spans="1:2" x14ac:dyDescent="0.25">
      <c r="A1746" s="6">
        <v>1743</v>
      </c>
      <c r="B1746" s="6" t="str">
        <f>"201406006390"</f>
        <v>201406006390</v>
      </c>
    </row>
    <row r="1747" spans="1:2" x14ac:dyDescent="0.25">
      <c r="A1747" s="6">
        <v>1744</v>
      </c>
      <c r="B1747" s="6" t="str">
        <f>"201406006567"</f>
        <v>201406006567</v>
      </c>
    </row>
    <row r="1748" spans="1:2" x14ac:dyDescent="0.25">
      <c r="A1748" s="6">
        <v>1745</v>
      </c>
      <c r="B1748" s="6" t="str">
        <f>"201406006675"</f>
        <v>201406006675</v>
      </c>
    </row>
    <row r="1749" spans="1:2" x14ac:dyDescent="0.25">
      <c r="A1749" s="6">
        <v>1746</v>
      </c>
      <c r="B1749" s="6" t="str">
        <f>"201406006722"</f>
        <v>201406006722</v>
      </c>
    </row>
    <row r="1750" spans="1:2" x14ac:dyDescent="0.25">
      <c r="A1750" s="6">
        <v>1747</v>
      </c>
      <c r="B1750" s="6" t="str">
        <f>"201406006828"</f>
        <v>201406006828</v>
      </c>
    </row>
    <row r="1751" spans="1:2" x14ac:dyDescent="0.25">
      <c r="A1751" s="6">
        <v>1748</v>
      </c>
      <c r="B1751" s="6" t="str">
        <f>"201406006862"</f>
        <v>201406006862</v>
      </c>
    </row>
    <row r="1752" spans="1:2" x14ac:dyDescent="0.25">
      <c r="A1752" s="6">
        <v>1749</v>
      </c>
      <c r="B1752" s="6" t="str">
        <f>"201406006954"</f>
        <v>201406006954</v>
      </c>
    </row>
    <row r="1753" spans="1:2" x14ac:dyDescent="0.25">
      <c r="A1753" s="6">
        <v>1750</v>
      </c>
      <c r="B1753" s="6" t="str">
        <f>"201406006992"</f>
        <v>201406006992</v>
      </c>
    </row>
    <row r="1754" spans="1:2" x14ac:dyDescent="0.25">
      <c r="A1754" s="6">
        <v>1751</v>
      </c>
      <c r="B1754" s="6" t="str">
        <f>"201406007008"</f>
        <v>201406007008</v>
      </c>
    </row>
    <row r="1755" spans="1:2" x14ac:dyDescent="0.25">
      <c r="A1755" s="6">
        <v>1752</v>
      </c>
      <c r="B1755" s="6" t="str">
        <f>"201406007163"</f>
        <v>201406007163</v>
      </c>
    </row>
    <row r="1756" spans="1:2" x14ac:dyDescent="0.25">
      <c r="A1756" s="6">
        <v>1753</v>
      </c>
      <c r="B1756" s="6" t="str">
        <f>"201406007315"</f>
        <v>201406007315</v>
      </c>
    </row>
    <row r="1757" spans="1:2" x14ac:dyDescent="0.25">
      <c r="A1757" s="6">
        <v>1754</v>
      </c>
      <c r="B1757" s="6" t="str">
        <f>"201406007444"</f>
        <v>201406007444</v>
      </c>
    </row>
    <row r="1758" spans="1:2" x14ac:dyDescent="0.25">
      <c r="A1758" s="6">
        <v>1755</v>
      </c>
      <c r="B1758" s="6" t="str">
        <f>"201406007571"</f>
        <v>201406007571</v>
      </c>
    </row>
    <row r="1759" spans="1:2" x14ac:dyDescent="0.25">
      <c r="A1759" s="6">
        <v>1756</v>
      </c>
      <c r="B1759" s="6" t="str">
        <f>"201406007716"</f>
        <v>201406007716</v>
      </c>
    </row>
    <row r="1760" spans="1:2" x14ac:dyDescent="0.25">
      <c r="A1760" s="6">
        <v>1757</v>
      </c>
      <c r="B1760" s="6" t="str">
        <f>"201406007869"</f>
        <v>201406007869</v>
      </c>
    </row>
    <row r="1761" spans="1:2" x14ac:dyDescent="0.25">
      <c r="A1761" s="6">
        <v>1758</v>
      </c>
      <c r="B1761" s="6" t="str">
        <f>"201406007972"</f>
        <v>201406007972</v>
      </c>
    </row>
    <row r="1762" spans="1:2" x14ac:dyDescent="0.25">
      <c r="A1762" s="6">
        <v>1759</v>
      </c>
      <c r="B1762" s="6" t="str">
        <f>"201406007993"</f>
        <v>201406007993</v>
      </c>
    </row>
    <row r="1763" spans="1:2" x14ac:dyDescent="0.25">
      <c r="A1763" s="6">
        <v>1760</v>
      </c>
      <c r="B1763" s="6" t="str">
        <f>"201406008113"</f>
        <v>201406008113</v>
      </c>
    </row>
    <row r="1764" spans="1:2" x14ac:dyDescent="0.25">
      <c r="A1764" s="6">
        <v>1761</v>
      </c>
      <c r="B1764" s="6" t="str">
        <f>"201406008179"</f>
        <v>201406008179</v>
      </c>
    </row>
    <row r="1765" spans="1:2" x14ac:dyDescent="0.25">
      <c r="A1765" s="6">
        <v>1762</v>
      </c>
      <c r="B1765" s="6" t="str">
        <f>"201406008298"</f>
        <v>201406008298</v>
      </c>
    </row>
    <row r="1766" spans="1:2" x14ac:dyDescent="0.25">
      <c r="A1766" s="6">
        <v>1763</v>
      </c>
      <c r="B1766" s="6" t="str">
        <f>"201406008329"</f>
        <v>201406008329</v>
      </c>
    </row>
    <row r="1767" spans="1:2" x14ac:dyDescent="0.25">
      <c r="A1767" s="6">
        <v>1764</v>
      </c>
      <c r="B1767" s="6" t="str">
        <f>"201406008648"</f>
        <v>201406008648</v>
      </c>
    </row>
    <row r="1768" spans="1:2" x14ac:dyDescent="0.25">
      <c r="A1768" s="6">
        <v>1765</v>
      </c>
      <c r="B1768" s="6" t="str">
        <f>"201406008885"</f>
        <v>201406008885</v>
      </c>
    </row>
    <row r="1769" spans="1:2" x14ac:dyDescent="0.25">
      <c r="A1769" s="6">
        <v>1766</v>
      </c>
      <c r="B1769" s="6" t="str">
        <f>"201406008899"</f>
        <v>201406008899</v>
      </c>
    </row>
    <row r="1770" spans="1:2" x14ac:dyDescent="0.25">
      <c r="A1770" s="6">
        <v>1767</v>
      </c>
      <c r="B1770" s="6" t="str">
        <f>"201406009042"</f>
        <v>201406009042</v>
      </c>
    </row>
    <row r="1771" spans="1:2" x14ac:dyDescent="0.25">
      <c r="A1771" s="6">
        <v>1768</v>
      </c>
      <c r="B1771" s="6" t="str">
        <f>"201406009412"</f>
        <v>201406009412</v>
      </c>
    </row>
    <row r="1772" spans="1:2" x14ac:dyDescent="0.25">
      <c r="A1772" s="6">
        <v>1769</v>
      </c>
      <c r="B1772" s="6" t="str">
        <f>"201406009506"</f>
        <v>201406009506</v>
      </c>
    </row>
    <row r="1773" spans="1:2" x14ac:dyDescent="0.25">
      <c r="A1773" s="6">
        <v>1770</v>
      </c>
      <c r="B1773" s="6" t="str">
        <f>"201406009658"</f>
        <v>201406009658</v>
      </c>
    </row>
    <row r="1774" spans="1:2" x14ac:dyDescent="0.25">
      <c r="A1774" s="6">
        <v>1771</v>
      </c>
      <c r="B1774" s="6" t="str">
        <f>"201406009667"</f>
        <v>201406009667</v>
      </c>
    </row>
    <row r="1775" spans="1:2" x14ac:dyDescent="0.25">
      <c r="A1775" s="6">
        <v>1772</v>
      </c>
      <c r="B1775" s="6" t="str">
        <f>"201406009683"</f>
        <v>201406009683</v>
      </c>
    </row>
    <row r="1776" spans="1:2" x14ac:dyDescent="0.25">
      <c r="A1776" s="6">
        <v>1773</v>
      </c>
      <c r="B1776" s="6" t="str">
        <f>"201406009725"</f>
        <v>201406009725</v>
      </c>
    </row>
    <row r="1777" spans="1:2" x14ac:dyDescent="0.25">
      <c r="A1777" s="6">
        <v>1774</v>
      </c>
      <c r="B1777" s="6" t="str">
        <f>"201406009882"</f>
        <v>201406009882</v>
      </c>
    </row>
    <row r="1778" spans="1:2" x14ac:dyDescent="0.25">
      <c r="A1778" s="6">
        <v>1775</v>
      </c>
      <c r="B1778" s="6" t="str">
        <f>"201406010019"</f>
        <v>201406010019</v>
      </c>
    </row>
    <row r="1779" spans="1:2" x14ac:dyDescent="0.25">
      <c r="A1779" s="6">
        <v>1776</v>
      </c>
      <c r="B1779" s="6" t="str">
        <f>"201406010050"</f>
        <v>201406010050</v>
      </c>
    </row>
    <row r="1780" spans="1:2" x14ac:dyDescent="0.25">
      <c r="A1780" s="6">
        <v>1777</v>
      </c>
      <c r="B1780" s="6" t="str">
        <f>"201406010114"</f>
        <v>201406010114</v>
      </c>
    </row>
    <row r="1781" spans="1:2" x14ac:dyDescent="0.25">
      <c r="A1781" s="6">
        <v>1778</v>
      </c>
      <c r="B1781" s="6" t="str">
        <f>"201406010243"</f>
        <v>201406010243</v>
      </c>
    </row>
    <row r="1782" spans="1:2" x14ac:dyDescent="0.25">
      <c r="A1782" s="6">
        <v>1779</v>
      </c>
      <c r="B1782" s="6" t="str">
        <f>"201406010279"</f>
        <v>201406010279</v>
      </c>
    </row>
    <row r="1783" spans="1:2" x14ac:dyDescent="0.25">
      <c r="A1783" s="6">
        <v>1780</v>
      </c>
      <c r="B1783" s="6" t="str">
        <f>"201406010469"</f>
        <v>201406010469</v>
      </c>
    </row>
    <row r="1784" spans="1:2" x14ac:dyDescent="0.25">
      <c r="A1784" s="6">
        <v>1781</v>
      </c>
      <c r="B1784" s="6" t="str">
        <f>"201406010554"</f>
        <v>201406010554</v>
      </c>
    </row>
    <row r="1785" spans="1:2" x14ac:dyDescent="0.25">
      <c r="A1785" s="6">
        <v>1782</v>
      </c>
      <c r="B1785" s="6" t="str">
        <f>"201406010650"</f>
        <v>201406010650</v>
      </c>
    </row>
    <row r="1786" spans="1:2" x14ac:dyDescent="0.25">
      <c r="A1786" s="6">
        <v>1783</v>
      </c>
      <c r="B1786" s="6" t="str">
        <f>"201406010676"</f>
        <v>201406010676</v>
      </c>
    </row>
    <row r="1787" spans="1:2" x14ac:dyDescent="0.25">
      <c r="A1787" s="6">
        <v>1784</v>
      </c>
      <c r="B1787" s="6" t="str">
        <f>"201406010965"</f>
        <v>201406010965</v>
      </c>
    </row>
    <row r="1788" spans="1:2" x14ac:dyDescent="0.25">
      <c r="A1788" s="6">
        <v>1785</v>
      </c>
      <c r="B1788" s="6" t="str">
        <f>"201406011047"</f>
        <v>201406011047</v>
      </c>
    </row>
    <row r="1789" spans="1:2" x14ac:dyDescent="0.25">
      <c r="A1789" s="6">
        <v>1786</v>
      </c>
      <c r="B1789" s="6" t="str">
        <f>"201406011143"</f>
        <v>201406011143</v>
      </c>
    </row>
    <row r="1790" spans="1:2" x14ac:dyDescent="0.25">
      <c r="A1790" s="6">
        <v>1787</v>
      </c>
      <c r="B1790" s="6" t="str">
        <f>"201406011465"</f>
        <v>201406011465</v>
      </c>
    </row>
    <row r="1791" spans="1:2" x14ac:dyDescent="0.25">
      <c r="A1791" s="6">
        <v>1788</v>
      </c>
      <c r="B1791" s="6" t="str">
        <f>"201406011521"</f>
        <v>201406011521</v>
      </c>
    </row>
    <row r="1792" spans="1:2" x14ac:dyDescent="0.25">
      <c r="A1792" s="6">
        <v>1789</v>
      </c>
      <c r="B1792" s="6" t="str">
        <f>"201406011836"</f>
        <v>201406011836</v>
      </c>
    </row>
    <row r="1793" spans="1:2" x14ac:dyDescent="0.25">
      <c r="A1793" s="6">
        <v>1790</v>
      </c>
      <c r="B1793" s="6" t="str">
        <f>"201406011885"</f>
        <v>201406011885</v>
      </c>
    </row>
    <row r="1794" spans="1:2" x14ac:dyDescent="0.25">
      <c r="A1794" s="6">
        <v>1791</v>
      </c>
      <c r="B1794" s="6" t="str">
        <f>"201406012006"</f>
        <v>201406012006</v>
      </c>
    </row>
    <row r="1795" spans="1:2" x14ac:dyDescent="0.25">
      <c r="A1795" s="6">
        <v>1792</v>
      </c>
      <c r="B1795" s="6" t="str">
        <f>"201406012054"</f>
        <v>201406012054</v>
      </c>
    </row>
    <row r="1796" spans="1:2" x14ac:dyDescent="0.25">
      <c r="A1796" s="6">
        <v>1793</v>
      </c>
      <c r="B1796" s="6" t="str">
        <f>"201406012152"</f>
        <v>201406012152</v>
      </c>
    </row>
    <row r="1797" spans="1:2" x14ac:dyDescent="0.25">
      <c r="A1797" s="6">
        <v>1794</v>
      </c>
      <c r="B1797" s="6" t="str">
        <f>"201406012217"</f>
        <v>201406012217</v>
      </c>
    </row>
    <row r="1798" spans="1:2" x14ac:dyDescent="0.25">
      <c r="A1798" s="6">
        <v>1795</v>
      </c>
      <c r="B1798" s="6" t="str">
        <f>"201406012239"</f>
        <v>201406012239</v>
      </c>
    </row>
    <row r="1799" spans="1:2" x14ac:dyDescent="0.25">
      <c r="A1799" s="6">
        <v>1796</v>
      </c>
      <c r="B1799" s="6" t="str">
        <f>"201406012261"</f>
        <v>201406012261</v>
      </c>
    </row>
    <row r="1800" spans="1:2" x14ac:dyDescent="0.25">
      <c r="A1800" s="6">
        <v>1797</v>
      </c>
      <c r="B1800" s="6" t="str">
        <f>"201406012422"</f>
        <v>201406012422</v>
      </c>
    </row>
    <row r="1801" spans="1:2" x14ac:dyDescent="0.25">
      <c r="A1801" s="6">
        <v>1798</v>
      </c>
      <c r="B1801" s="6" t="str">
        <f>"201406012445"</f>
        <v>201406012445</v>
      </c>
    </row>
    <row r="1802" spans="1:2" x14ac:dyDescent="0.25">
      <c r="A1802" s="6">
        <v>1799</v>
      </c>
      <c r="B1802" s="6" t="str">
        <f>"201406012625"</f>
        <v>201406012625</v>
      </c>
    </row>
    <row r="1803" spans="1:2" x14ac:dyDescent="0.25">
      <c r="A1803" s="6">
        <v>1800</v>
      </c>
      <c r="B1803" s="6" t="str">
        <f>"201406012704"</f>
        <v>201406012704</v>
      </c>
    </row>
    <row r="1804" spans="1:2" x14ac:dyDescent="0.25">
      <c r="A1804" s="6">
        <v>1801</v>
      </c>
      <c r="B1804" s="6" t="str">
        <f>"201406012874"</f>
        <v>201406012874</v>
      </c>
    </row>
    <row r="1805" spans="1:2" x14ac:dyDescent="0.25">
      <c r="A1805" s="6">
        <v>1802</v>
      </c>
      <c r="B1805" s="6" t="str">
        <f>"201406013204"</f>
        <v>201406013204</v>
      </c>
    </row>
    <row r="1806" spans="1:2" x14ac:dyDescent="0.25">
      <c r="A1806" s="6">
        <v>1803</v>
      </c>
      <c r="B1806" s="6" t="str">
        <f>"201406013649"</f>
        <v>201406013649</v>
      </c>
    </row>
    <row r="1807" spans="1:2" x14ac:dyDescent="0.25">
      <c r="A1807" s="6">
        <v>1804</v>
      </c>
      <c r="B1807" s="6" t="str">
        <f>"201406013844"</f>
        <v>201406013844</v>
      </c>
    </row>
    <row r="1808" spans="1:2" x14ac:dyDescent="0.25">
      <c r="A1808" s="6">
        <v>1805</v>
      </c>
      <c r="B1808" s="6" t="str">
        <f>"201406013946"</f>
        <v>201406013946</v>
      </c>
    </row>
    <row r="1809" spans="1:2" x14ac:dyDescent="0.25">
      <c r="A1809" s="6">
        <v>1806</v>
      </c>
      <c r="B1809" s="6" t="str">
        <f>"201406014543"</f>
        <v>201406014543</v>
      </c>
    </row>
    <row r="1810" spans="1:2" x14ac:dyDescent="0.25">
      <c r="A1810" s="6">
        <v>1807</v>
      </c>
      <c r="B1810" s="6" t="str">
        <f>"201406014560"</f>
        <v>201406014560</v>
      </c>
    </row>
    <row r="1811" spans="1:2" x14ac:dyDescent="0.25">
      <c r="A1811" s="6">
        <v>1808</v>
      </c>
      <c r="B1811" s="6" t="str">
        <f>"201406014598"</f>
        <v>201406014598</v>
      </c>
    </row>
    <row r="1812" spans="1:2" x14ac:dyDescent="0.25">
      <c r="A1812" s="6">
        <v>1809</v>
      </c>
      <c r="B1812" s="6" t="str">
        <f>"201406014665"</f>
        <v>201406014665</v>
      </c>
    </row>
    <row r="1813" spans="1:2" x14ac:dyDescent="0.25">
      <c r="A1813" s="6">
        <v>1810</v>
      </c>
      <c r="B1813" s="6" t="str">
        <f>"201406014863"</f>
        <v>201406014863</v>
      </c>
    </row>
    <row r="1814" spans="1:2" x14ac:dyDescent="0.25">
      <c r="A1814" s="6">
        <v>1811</v>
      </c>
      <c r="B1814" s="6" t="str">
        <f>"201406015055"</f>
        <v>201406015055</v>
      </c>
    </row>
    <row r="1815" spans="1:2" x14ac:dyDescent="0.25">
      <c r="A1815" s="6">
        <v>1812</v>
      </c>
      <c r="B1815" s="6" t="str">
        <f>"201406015648"</f>
        <v>201406015648</v>
      </c>
    </row>
    <row r="1816" spans="1:2" x14ac:dyDescent="0.25">
      <c r="A1816" s="6">
        <v>1813</v>
      </c>
      <c r="B1816" s="6" t="str">
        <f>"201406016433"</f>
        <v>201406016433</v>
      </c>
    </row>
    <row r="1817" spans="1:2" x14ac:dyDescent="0.25">
      <c r="A1817" s="6">
        <v>1814</v>
      </c>
      <c r="B1817" s="6" t="str">
        <f>"201406016666"</f>
        <v>201406016666</v>
      </c>
    </row>
    <row r="1818" spans="1:2" x14ac:dyDescent="0.25">
      <c r="A1818" s="6">
        <v>1815</v>
      </c>
      <c r="B1818" s="6" t="str">
        <f>"201406017370"</f>
        <v>201406017370</v>
      </c>
    </row>
    <row r="1819" spans="1:2" x14ac:dyDescent="0.25">
      <c r="A1819" s="6">
        <v>1816</v>
      </c>
      <c r="B1819" s="6" t="str">
        <f>"201406017460"</f>
        <v>201406017460</v>
      </c>
    </row>
    <row r="1820" spans="1:2" x14ac:dyDescent="0.25">
      <c r="A1820" s="6">
        <v>1817</v>
      </c>
      <c r="B1820" s="6" t="str">
        <f>"201406017592"</f>
        <v>201406017592</v>
      </c>
    </row>
    <row r="1821" spans="1:2" x14ac:dyDescent="0.25">
      <c r="A1821" s="6">
        <v>1818</v>
      </c>
      <c r="B1821" s="6" t="str">
        <f>"201406017768"</f>
        <v>201406017768</v>
      </c>
    </row>
    <row r="1822" spans="1:2" x14ac:dyDescent="0.25">
      <c r="A1822" s="6">
        <v>1819</v>
      </c>
      <c r="B1822" s="6" t="str">
        <f>"201406017879"</f>
        <v>201406017879</v>
      </c>
    </row>
    <row r="1823" spans="1:2" x14ac:dyDescent="0.25">
      <c r="A1823" s="6">
        <v>1820</v>
      </c>
      <c r="B1823" s="6" t="str">
        <f>"201406017884"</f>
        <v>201406017884</v>
      </c>
    </row>
    <row r="1824" spans="1:2" x14ac:dyDescent="0.25">
      <c r="A1824" s="6">
        <v>1821</v>
      </c>
      <c r="B1824" s="6" t="str">
        <f>"201406017977"</f>
        <v>201406017977</v>
      </c>
    </row>
    <row r="1825" spans="1:2" x14ac:dyDescent="0.25">
      <c r="A1825" s="6">
        <v>1822</v>
      </c>
      <c r="B1825" s="6" t="str">
        <f>"201406018087"</f>
        <v>201406018087</v>
      </c>
    </row>
    <row r="1826" spans="1:2" x14ac:dyDescent="0.25">
      <c r="A1826" s="6">
        <v>1823</v>
      </c>
      <c r="B1826" s="6" t="str">
        <f>"201406018169"</f>
        <v>201406018169</v>
      </c>
    </row>
    <row r="1827" spans="1:2" x14ac:dyDescent="0.25">
      <c r="A1827" s="6">
        <v>1824</v>
      </c>
      <c r="B1827" s="6" t="str">
        <f>"201406018469"</f>
        <v>201406018469</v>
      </c>
    </row>
    <row r="1828" spans="1:2" x14ac:dyDescent="0.25">
      <c r="A1828" s="6">
        <v>1825</v>
      </c>
      <c r="B1828" s="6" t="str">
        <f>"201406018573"</f>
        <v>201406018573</v>
      </c>
    </row>
    <row r="1829" spans="1:2" x14ac:dyDescent="0.25">
      <c r="A1829" s="6">
        <v>1826</v>
      </c>
      <c r="B1829" s="6" t="str">
        <f>"201406018598"</f>
        <v>201406018598</v>
      </c>
    </row>
    <row r="1830" spans="1:2" x14ac:dyDescent="0.25">
      <c r="A1830" s="6">
        <v>1827</v>
      </c>
      <c r="B1830" s="6" t="str">
        <f>"201406018828"</f>
        <v>201406018828</v>
      </c>
    </row>
    <row r="1831" spans="1:2" x14ac:dyDescent="0.25">
      <c r="A1831" s="6">
        <v>1828</v>
      </c>
      <c r="B1831" s="6" t="str">
        <f>"201406018970"</f>
        <v>201406018970</v>
      </c>
    </row>
    <row r="1832" spans="1:2" x14ac:dyDescent="0.25">
      <c r="A1832" s="6">
        <v>1829</v>
      </c>
      <c r="B1832" s="6" t="str">
        <f>"201407000194"</f>
        <v>201407000194</v>
      </c>
    </row>
    <row r="1833" spans="1:2" x14ac:dyDescent="0.25">
      <c r="A1833" s="6">
        <v>1830</v>
      </c>
      <c r="B1833" s="6" t="str">
        <f>"201408000038"</f>
        <v>201408000038</v>
      </c>
    </row>
    <row r="1834" spans="1:2" x14ac:dyDescent="0.25">
      <c r="A1834" s="6">
        <v>1831</v>
      </c>
      <c r="B1834" s="6" t="str">
        <f>"201408000072"</f>
        <v>201408000072</v>
      </c>
    </row>
    <row r="1835" spans="1:2" x14ac:dyDescent="0.25">
      <c r="A1835" s="6">
        <v>1832</v>
      </c>
      <c r="B1835" s="6" t="str">
        <f>"201408000156"</f>
        <v>201408000156</v>
      </c>
    </row>
    <row r="1836" spans="1:2" x14ac:dyDescent="0.25">
      <c r="A1836" s="6">
        <v>1833</v>
      </c>
      <c r="B1836" s="6" t="str">
        <f>"201409000499"</f>
        <v>201409000499</v>
      </c>
    </row>
    <row r="1837" spans="1:2" x14ac:dyDescent="0.25">
      <c r="A1837" s="6">
        <v>1834</v>
      </c>
      <c r="B1837" s="6" t="str">
        <f>"201409000641"</f>
        <v>201409000641</v>
      </c>
    </row>
    <row r="1838" spans="1:2" x14ac:dyDescent="0.25">
      <c r="A1838" s="6">
        <v>1835</v>
      </c>
      <c r="B1838" s="6" t="str">
        <f>"201409001364"</f>
        <v>201409001364</v>
      </c>
    </row>
    <row r="1839" spans="1:2" x14ac:dyDescent="0.25">
      <c r="A1839" s="6">
        <v>1836</v>
      </c>
      <c r="B1839" s="6" t="str">
        <f>"201409001675"</f>
        <v>201409001675</v>
      </c>
    </row>
    <row r="1840" spans="1:2" x14ac:dyDescent="0.25">
      <c r="A1840" s="6">
        <v>1837</v>
      </c>
      <c r="B1840" s="6" t="str">
        <f>"201409002568"</f>
        <v>201409002568</v>
      </c>
    </row>
    <row r="1841" spans="1:2" x14ac:dyDescent="0.25">
      <c r="A1841" s="6">
        <v>1838</v>
      </c>
      <c r="B1841" s="6" t="str">
        <f>"201409002681"</f>
        <v>201409002681</v>
      </c>
    </row>
    <row r="1842" spans="1:2" x14ac:dyDescent="0.25">
      <c r="A1842" s="6">
        <v>1839</v>
      </c>
      <c r="B1842" s="6" t="str">
        <f>"201409003569"</f>
        <v>201409003569</v>
      </c>
    </row>
    <row r="1843" spans="1:2" x14ac:dyDescent="0.25">
      <c r="A1843" s="6">
        <v>1840</v>
      </c>
      <c r="B1843" s="6" t="str">
        <f>"201409004104"</f>
        <v>201409004104</v>
      </c>
    </row>
    <row r="1844" spans="1:2" x14ac:dyDescent="0.25">
      <c r="A1844" s="6">
        <v>1841</v>
      </c>
      <c r="B1844" s="6" t="str">
        <f>"201409004887"</f>
        <v>201409004887</v>
      </c>
    </row>
    <row r="1845" spans="1:2" x14ac:dyDescent="0.25">
      <c r="A1845" s="6">
        <v>1842</v>
      </c>
      <c r="B1845" s="6" t="str">
        <f>"201409005108"</f>
        <v>201409005108</v>
      </c>
    </row>
    <row r="1846" spans="1:2" x14ac:dyDescent="0.25">
      <c r="A1846" s="6">
        <v>1843</v>
      </c>
      <c r="B1846" s="6" t="str">
        <f>"201409005444"</f>
        <v>201409005444</v>
      </c>
    </row>
    <row r="1847" spans="1:2" x14ac:dyDescent="0.25">
      <c r="A1847" s="6">
        <v>1844</v>
      </c>
      <c r="B1847" s="6" t="str">
        <f>"201409005541"</f>
        <v>201409005541</v>
      </c>
    </row>
    <row r="1848" spans="1:2" x14ac:dyDescent="0.25">
      <c r="A1848" s="6">
        <v>1845</v>
      </c>
      <c r="B1848" s="6" t="str">
        <f>"201409005854"</f>
        <v>201409005854</v>
      </c>
    </row>
    <row r="1849" spans="1:2" x14ac:dyDescent="0.25">
      <c r="A1849" s="6">
        <v>1846</v>
      </c>
      <c r="B1849" s="6" t="str">
        <f>"201409006138"</f>
        <v>201409006138</v>
      </c>
    </row>
    <row r="1850" spans="1:2" x14ac:dyDescent="0.25">
      <c r="A1850" s="6">
        <v>1847</v>
      </c>
      <c r="B1850" s="6" t="str">
        <f>"201409006479"</f>
        <v>201409006479</v>
      </c>
    </row>
    <row r="1851" spans="1:2" x14ac:dyDescent="0.25">
      <c r="A1851" s="6">
        <v>1848</v>
      </c>
      <c r="B1851" s="6" t="str">
        <f>"201410000134"</f>
        <v>201410000134</v>
      </c>
    </row>
    <row r="1852" spans="1:2" x14ac:dyDescent="0.25">
      <c r="A1852" s="6">
        <v>1849</v>
      </c>
      <c r="B1852" s="6" t="str">
        <f>"201410001361"</f>
        <v>201410001361</v>
      </c>
    </row>
    <row r="1853" spans="1:2" x14ac:dyDescent="0.25">
      <c r="A1853" s="6">
        <v>1850</v>
      </c>
      <c r="B1853" s="6" t="str">
        <f>"201410002342"</f>
        <v>201410002342</v>
      </c>
    </row>
    <row r="1854" spans="1:2" x14ac:dyDescent="0.25">
      <c r="A1854" s="6">
        <v>1851</v>
      </c>
      <c r="B1854" s="6" t="str">
        <f>"201410002833"</f>
        <v>201410002833</v>
      </c>
    </row>
    <row r="1855" spans="1:2" x14ac:dyDescent="0.25">
      <c r="A1855" s="6">
        <v>1852</v>
      </c>
      <c r="B1855" s="6" t="str">
        <f>"201410006738"</f>
        <v>201410006738</v>
      </c>
    </row>
    <row r="1856" spans="1:2" x14ac:dyDescent="0.25">
      <c r="A1856" s="6">
        <v>1853</v>
      </c>
      <c r="B1856" s="6" t="str">
        <f>"201410008842"</f>
        <v>201410008842</v>
      </c>
    </row>
    <row r="1857" spans="1:2" x14ac:dyDescent="0.25">
      <c r="A1857" s="6">
        <v>1854</v>
      </c>
      <c r="B1857" s="6" t="str">
        <f>"201410010892"</f>
        <v>201410010892</v>
      </c>
    </row>
    <row r="1858" spans="1:2" x14ac:dyDescent="0.25">
      <c r="A1858" s="6">
        <v>1855</v>
      </c>
      <c r="B1858" s="6" t="str">
        <f>"201410010937"</f>
        <v>201410010937</v>
      </c>
    </row>
    <row r="1859" spans="1:2" x14ac:dyDescent="0.25">
      <c r="A1859" s="6">
        <v>1856</v>
      </c>
      <c r="B1859" s="6" t="str">
        <f>"201410011233"</f>
        <v>201410011233</v>
      </c>
    </row>
    <row r="1860" spans="1:2" x14ac:dyDescent="0.25">
      <c r="A1860" s="6">
        <v>1857</v>
      </c>
      <c r="B1860" s="6" t="str">
        <f>"201410011673"</f>
        <v>201410011673</v>
      </c>
    </row>
    <row r="1861" spans="1:2" x14ac:dyDescent="0.25">
      <c r="A1861" s="6">
        <v>1858</v>
      </c>
      <c r="B1861" s="6" t="str">
        <f>"201410012105"</f>
        <v>201410012105</v>
      </c>
    </row>
    <row r="1862" spans="1:2" x14ac:dyDescent="0.25">
      <c r="A1862" s="6">
        <v>1859</v>
      </c>
      <c r="B1862" s="6" t="str">
        <f>"201410012134"</f>
        <v>201410012134</v>
      </c>
    </row>
    <row r="1863" spans="1:2" x14ac:dyDescent="0.25">
      <c r="A1863" s="6">
        <v>1860</v>
      </c>
      <c r="B1863" s="6" t="str">
        <f>"201410012644"</f>
        <v>201410012644</v>
      </c>
    </row>
    <row r="1864" spans="1:2" x14ac:dyDescent="0.25">
      <c r="A1864" s="6">
        <v>1861</v>
      </c>
      <c r="B1864" s="6" t="str">
        <f>"201411000137"</f>
        <v>201411000137</v>
      </c>
    </row>
    <row r="1865" spans="1:2" x14ac:dyDescent="0.25">
      <c r="A1865" s="6">
        <v>1862</v>
      </c>
      <c r="B1865" s="6" t="str">
        <f>"201411000391"</f>
        <v>201411000391</v>
      </c>
    </row>
    <row r="1866" spans="1:2" x14ac:dyDescent="0.25">
      <c r="A1866" s="6">
        <v>1863</v>
      </c>
      <c r="B1866" s="6" t="str">
        <f>"201411000407"</f>
        <v>201411000407</v>
      </c>
    </row>
    <row r="1867" spans="1:2" x14ac:dyDescent="0.25">
      <c r="A1867" s="6">
        <v>1864</v>
      </c>
      <c r="B1867" s="6" t="str">
        <f>"201411000462"</f>
        <v>201411000462</v>
      </c>
    </row>
    <row r="1868" spans="1:2" x14ac:dyDescent="0.25">
      <c r="A1868" s="6">
        <v>1865</v>
      </c>
      <c r="B1868" s="6" t="str">
        <f>"201411001183"</f>
        <v>201411001183</v>
      </c>
    </row>
    <row r="1869" spans="1:2" x14ac:dyDescent="0.25">
      <c r="A1869" s="6">
        <v>1866</v>
      </c>
      <c r="B1869" s="6" t="str">
        <f>"201411001216"</f>
        <v>201411001216</v>
      </c>
    </row>
    <row r="1870" spans="1:2" x14ac:dyDescent="0.25">
      <c r="A1870" s="6">
        <v>1867</v>
      </c>
      <c r="B1870" s="6" t="str">
        <f>"201411001477"</f>
        <v>201411001477</v>
      </c>
    </row>
    <row r="1871" spans="1:2" x14ac:dyDescent="0.25">
      <c r="A1871" s="6">
        <v>1868</v>
      </c>
      <c r="B1871" s="6" t="str">
        <f>"201411001499"</f>
        <v>201411001499</v>
      </c>
    </row>
    <row r="1872" spans="1:2" x14ac:dyDescent="0.25">
      <c r="A1872" s="6">
        <v>1869</v>
      </c>
      <c r="B1872" s="6" t="str">
        <f>"201411001633"</f>
        <v>201411001633</v>
      </c>
    </row>
    <row r="1873" spans="1:2" x14ac:dyDescent="0.25">
      <c r="A1873" s="6">
        <v>1870</v>
      </c>
      <c r="B1873" s="6" t="str">
        <f>"201411001930"</f>
        <v>201411001930</v>
      </c>
    </row>
    <row r="1874" spans="1:2" x14ac:dyDescent="0.25">
      <c r="A1874" s="6">
        <v>1871</v>
      </c>
      <c r="B1874" s="6" t="str">
        <f>"201411001994"</f>
        <v>201411001994</v>
      </c>
    </row>
    <row r="1875" spans="1:2" x14ac:dyDescent="0.25">
      <c r="A1875" s="6">
        <v>1872</v>
      </c>
      <c r="B1875" s="6" t="str">
        <f>"201411002575"</f>
        <v>201411002575</v>
      </c>
    </row>
    <row r="1876" spans="1:2" x14ac:dyDescent="0.25">
      <c r="A1876" s="6">
        <v>1873</v>
      </c>
      <c r="B1876" s="6" t="str">
        <f>"201411002860"</f>
        <v>201411002860</v>
      </c>
    </row>
    <row r="1877" spans="1:2" x14ac:dyDescent="0.25">
      <c r="A1877" s="6">
        <v>1874</v>
      </c>
      <c r="B1877" s="6" t="str">
        <f>"201411003083"</f>
        <v>201411003083</v>
      </c>
    </row>
    <row r="1878" spans="1:2" x14ac:dyDescent="0.25">
      <c r="A1878" s="6">
        <v>1875</v>
      </c>
      <c r="B1878" s="6" t="str">
        <f>"201411003178"</f>
        <v>201411003178</v>
      </c>
    </row>
    <row r="1879" spans="1:2" x14ac:dyDescent="0.25">
      <c r="A1879" s="6">
        <v>1876</v>
      </c>
      <c r="B1879" s="6" t="str">
        <f>"201411003306"</f>
        <v>201411003306</v>
      </c>
    </row>
    <row r="1880" spans="1:2" x14ac:dyDescent="0.25">
      <c r="A1880" s="6">
        <v>1877</v>
      </c>
      <c r="B1880" s="6" t="str">
        <f>"201412000220"</f>
        <v>201412000220</v>
      </c>
    </row>
    <row r="1881" spans="1:2" x14ac:dyDescent="0.25">
      <c r="A1881" s="6">
        <v>1878</v>
      </c>
      <c r="B1881" s="6" t="str">
        <f>"201412000653"</f>
        <v>201412000653</v>
      </c>
    </row>
    <row r="1882" spans="1:2" x14ac:dyDescent="0.25">
      <c r="A1882" s="6">
        <v>1879</v>
      </c>
      <c r="B1882" s="6" t="str">
        <f>"201412000659"</f>
        <v>201412000659</v>
      </c>
    </row>
    <row r="1883" spans="1:2" x14ac:dyDescent="0.25">
      <c r="A1883" s="6">
        <v>1880</v>
      </c>
      <c r="B1883" s="6" t="str">
        <f>"201412001205"</f>
        <v>201412001205</v>
      </c>
    </row>
    <row r="1884" spans="1:2" x14ac:dyDescent="0.25">
      <c r="A1884" s="6">
        <v>1881</v>
      </c>
      <c r="B1884" s="6" t="str">
        <f>"201412001435"</f>
        <v>201412001435</v>
      </c>
    </row>
    <row r="1885" spans="1:2" x14ac:dyDescent="0.25">
      <c r="A1885" s="6">
        <v>1882</v>
      </c>
      <c r="B1885" s="6" t="str">
        <f>"201412001567"</f>
        <v>201412001567</v>
      </c>
    </row>
    <row r="1886" spans="1:2" x14ac:dyDescent="0.25">
      <c r="A1886" s="6">
        <v>1883</v>
      </c>
      <c r="B1886" s="6" t="str">
        <f>"201412001607"</f>
        <v>201412001607</v>
      </c>
    </row>
    <row r="1887" spans="1:2" x14ac:dyDescent="0.25">
      <c r="A1887" s="6">
        <v>1884</v>
      </c>
      <c r="B1887" s="6" t="str">
        <f>"201412002048"</f>
        <v>201412002048</v>
      </c>
    </row>
    <row r="1888" spans="1:2" x14ac:dyDescent="0.25">
      <c r="A1888" s="6">
        <v>1885</v>
      </c>
      <c r="B1888" s="6" t="str">
        <f>"201412002118"</f>
        <v>201412002118</v>
      </c>
    </row>
    <row r="1889" spans="1:2" x14ac:dyDescent="0.25">
      <c r="A1889" s="6">
        <v>1886</v>
      </c>
      <c r="B1889" s="6" t="str">
        <f>"201412002564"</f>
        <v>201412002564</v>
      </c>
    </row>
    <row r="1890" spans="1:2" x14ac:dyDescent="0.25">
      <c r="A1890" s="6">
        <v>1887</v>
      </c>
      <c r="B1890" s="6" t="str">
        <f>"201412002954"</f>
        <v>201412002954</v>
      </c>
    </row>
    <row r="1891" spans="1:2" x14ac:dyDescent="0.25">
      <c r="A1891" s="6">
        <v>1888</v>
      </c>
      <c r="B1891" s="6" t="str">
        <f>"201412003347"</f>
        <v>201412003347</v>
      </c>
    </row>
    <row r="1892" spans="1:2" x14ac:dyDescent="0.25">
      <c r="A1892" s="6">
        <v>1889</v>
      </c>
      <c r="B1892" s="6" t="str">
        <f>"201412003461"</f>
        <v>201412003461</v>
      </c>
    </row>
    <row r="1893" spans="1:2" x14ac:dyDescent="0.25">
      <c r="A1893" s="6">
        <v>1890</v>
      </c>
      <c r="B1893" s="6" t="str">
        <f>"201412003468"</f>
        <v>201412003468</v>
      </c>
    </row>
    <row r="1894" spans="1:2" x14ac:dyDescent="0.25">
      <c r="A1894" s="6">
        <v>1891</v>
      </c>
      <c r="B1894" s="6" t="str">
        <f>"201412003581"</f>
        <v>201412003581</v>
      </c>
    </row>
    <row r="1895" spans="1:2" x14ac:dyDescent="0.25">
      <c r="A1895" s="6">
        <v>1892</v>
      </c>
      <c r="B1895" s="6" t="str">
        <f>"201412003895"</f>
        <v>201412003895</v>
      </c>
    </row>
    <row r="1896" spans="1:2" x14ac:dyDescent="0.25">
      <c r="A1896" s="6">
        <v>1893</v>
      </c>
      <c r="B1896" s="6" t="str">
        <f>"201412003952"</f>
        <v>201412003952</v>
      </c>
    </row>
    <row r="1897" spans="1:2" x14ac:dyDescent="0.25">
      <c r="A1897" s="6">
        <v>1894</v>
      </c>
      <c r="B1897" s="6" t="str">
        <f>"201412004183"</f>
        <v>201412004183</v>
      </c>
    </row>
    <row r="1898" spans="1:2" x14ac:dyDescent="0.25">
      <c r="A1898" s="6">
        <v>1895</v>
      </c>
      <c r="B1898" s="6" t="str">
        <f>"201412004318"</f>
        <v>201412004318</v>
      </c>
    </row>
    <row r="1899" spans="1:2" x14ac:dyDescent="0.25">
      <c r="A1899" s="6">
        <v>1896</v>
      </c>
      <c r="B1899" s="6" t="str">
        <f>"201412004334"</f>
        <v>201412004334</v>
      </c>
    </row>
    <row r="1900" spans="1:2" x14ac:dyDescent="0.25">
      <c r="A1900" s="6">
        <v>1897</v>
      </c>
      <c r="B1900" s="6" t="str">
        <f>"201412004383"</f>
        <v>201412004383</v>
      </c>
    </row>
    <row r="1901" spans="1:2" x14ac:dyDescent="0.25">
      <c r="A1901" s="6">
        <v>1898</v>
      </c>
      <c r="B1901" s="6" t="str">
        <f>"201412004799"</f>
        <v>201412004799</v>
      </c>
    </row>
    <row r="1902" spans="1:2" x14ac:dyDescent="0.25">
      <c r="A1902" s="6">
        <v>1899</v>
      </c>
      <c r="B1902" s="6" t="str">
        <f>"201412004938"</f>
        <v>201412004938</v>
      </c>
    </row>
    <row r="1903" spans="1:2" x14ac:dyDescent="0.25">
      <c r="A1903" s="6">
        <v>1900</v>
      </c>
      <c r="B1903" s="6" t="str">
        <f>"201412005015"</f>
        <v>201412005015</v>
      </c>
    </row>
    <row r="1904" spans="1:2" x14ac:dyDescent="0.25">
      <c r="A1904" s="6">
        <v>1901</v>
      </c>
      <c r="B1904" s="6" t="str">
        <f>"201412005028"</f>
        <v>201412005028</v>
      </c>
    </row>
    <row r="1905" spans="1:2" x14ac:dyDescent="0.25">
      <c r="A1905" s="6">
        <v>1902</v>
      </c>
      <c r="B1905" s="6" t="str">
        <f>"201412005170"</f>
        <v>201412005170</v>
      </c>
    </row>
    <row r="1906" spans="1:2" x14ac:dyDescent="0.25">
      <c r="A1906" s="6">
        <v>1903</v>
      </c>
      <c r="B1906" s="6" t="str">
        <f>"201412005484"</f>
        <v>201412005484</v>
      </c>
    </row>
    <row r="1907" spans="1:2" x14ac:dyDescent="0.25">
      <c r="A1907" s="6">
        <v>1904</v>
      </c>
      <c r="B1907" s="6" t="str">
        <f>"201412005623"</f>
        <v>201412005623</v>
      </c>
    </row>
    <row r="1908" spans="1:2" x14ac:dyDescent="0.25">
      <c r="A1908" s="6">
        <v>1905</v>
      </c>
      <c r="B1908" s="6" t="str">
        <f>"201412005845"</f>
        <v>201412005845</v>
      </c>
    </row>
    <row r="1909" spans="1:2" x14ac:dyDescent="0.25">
      <c r="A1909" s="6">
        <v>1906</v>
      </c>
      <c r="B1909" s="6" t="str">
        <f>"201412005992"</f>
        <v>201412005992</v>
      </c>
    </row>
    <row r="1910" spans="1:2" x14ac:dyDescent="0.25">
      <c r="A1910" s="6">
        <v>1907</v>
      </c>
      <c r="B1910" s="6" t="str">
        <f>"201412006175"</f>
        <v>201412006175</v>
      </c>
    </row>
    <row r="1911" spans="1:2" x14ac:dyDescent="0.25">
      <c r="A1911" s="6">
        <v>1908</v>
      </c>
      <c r="B1911" s="6" t="str">
        <f>"201412006374"</f>
        <v>201412006374</v>
      </c>
    </row>
    <row r="1912" spans="1:2" x14ac:dyDescent="0.25">
      <c r="A1912" s="6">
        <v>1909</v>
      </c>
      <c r="B1912" s="6" t="str">
        <f>"201412006385"</f>
        <v>201412006385</v>
      </c>
    </row>
    <row r="1913" spans="1:2" x14ac:dyDescent="0.25">
      <c r="A1913" s="6">
        <v>1910</v>
      </c>
      <c r="B1913" s="6" t="str">
        <f>"201412006536"</f>
        <v>201412006536</v>
      </c>
    </row>
    <row r="1914" spans="1:2" x14ac:dyDescent="0.25">
      <c r="A1914" s="6">
        <v>1911</v>
      </c>
      <c r="B1914" s="6" t="str">
        <f>"201412006700"</f>
        <v>201412006700</v>
      </c>
    </row>
    <row r="1915" spans="1:2" x14ac:dyDescent="0.25">
      <c r="A1915" s="6">
        <v>1912</v>
      </c>
      <c r="B1915" s="6" t="str">
        <f>"201412006908"</f>
        <v>201412006908</v>
      </c>
    </row>
    <row r="1916" spans="1:2" x14ac:dyDescent="0.25">
      <c r="A1916" s="6">
        <v>1913</v>
      </c>
      <c r="B1916" s="6" t="str">
        <f>"201502000467"</f>
        <v>201502000467</v>
      </c>
    </row>
    <row r="1917" spans="1:2" x14ac:dyDescent="0.25">
      <c r="A1917" s="6">
        <v>1914</v>
      </c>
      <c r="B1917" s="6" t="str">
        <f>"201502000488"</f>
        <v>201502000488</v>
      </c>
    </row>
    <row r="1918" spans="1:2" x14ac:dyDescent="0.25">
      <c r="A1918" s="6">
        <v>1915</v>
      </c>
      <c r="B1918" s="6" t="str">
        <f>"201502001003"</f>
        <v>201502001003</v>
      </c>
    </row>
    <row r="1919" spans="1:2" x14ac:dyDescent="0.25">
      <c r="A1919" s="6">
        <v>1916</v>
      </c>
      <c r="B1919" s="6" t="str">
        <f>"201502001359"</f>
        <v>201502001359</v>
      </c>
    </row>
    <row r="1920" spans="1:2" x14ac:dyDescent="0.25">
      <c r="A1920" s="6">
        <v>1917</v>
      </c>
      <c r="B1920" s="6" t="str">
        <f>"201502002310"</f>
        <v>201502002310</v>
      </c>
    </row>
    <row r="1921" spans="1:2" x14ac:dyDescent="0.25">
      <c r="A1921" s="6">
        <v>1918</v>
      </c>
      <c r="B1921" s="6" t="str">
        <f>"201502003157"</f>
        <v>201502003157</v>
      </c>
    </row>
    <row r="1922" spans="1:2" x14ac:dyDescent="0.25">
      <c r="A1922" s="6">
        <v>1919</v>
      </c>
      <c r="B1922" s="6" t="str">
        <f>"201502003363"</f>
        <v>201502003363</v>
      </c>
    </row>
    <row r="1923" spans="1:2" x14ac:dyDescent="0.25">
      <c r="A1923" s="6">
        <v>1920</v>
      </c>
      <c r="B1923" s="6" t="str">
        <f>"201502004065"</f>
        <v>201502004065</v>
      </c>
    </row>
    <row r="1924" spans="1:2" x14ac:dyDescent="0.25">
      <c r="A1924" s="6">
        <v>1921</v>
      </c>
      <c r="B1924" s="6" t="str">
        <f>"201503000197"</f>
        <v>201503000197</v>
      </c>
    </row>
    <row r="1925" spans="1:2" x14ac:dyDescent="0.25">
      <c r="A1925" s="6">
        <v>1922</v>
      </c>
      <c r="B1925" s="6" t="str">
        <f>"201503000219"</f>
        <v>201503000219</v>
      </c>
    </row>
    <row r="1926" spans="1:2" x14ac:dyDescent="0.25">
      <c r="A1926" s="6">
        <v>1923</v>
      </c>
      <c r="B1926" s="6" t="str">
        <f>"201503000258"</f>
        <v>201503000258</v>
      </c>
    </row>
    <row r="1927" spans="1:2" x14ac:dyDescent="0.25">
      <c r="A1927" s="6">
        <v>1924</v>
      </c>
      <c r="B1927" s="6" t="str">
        <f>"201503000325"</f>
        <v>201503000325</v>
      </c>
    </row>
    <row r="1928" spans="1:2" x14ac:dyDescent="0.25">
      <c r="A1928" s="6">
        <v>1925</v>
      </c>
      <c r="B1928" s="6" t="str">
        <f>"201503000476"</f>
        <v>201503000476</v>
      </c>
    </row>
    <row r="1929" spans="1:2" x14ac:dyDescent="0.25">
      <c r="A1929" s="6">
        <v>1926</v>
      </c>
      <c r="B1929" s="6" t="str">
        <f>"201504001465"</f>
        <v>201504001465</v>
      </c>
    </row>
    <row r="1930" spans="1:2" x14ac:dyDescent="0.25">
      <c r="A1930" s="6">
        <v>1927</v>
      </c>
      <c r="B1930" s="6" t="str">
        <f>"201504002077"</f>
        <v>201504002077</v>
      </c>
    </row>
    <row r="1931" spans="1:2" x14ac:dyDescent="0.25">
      <c r="A1931" s="6">
        <v>1928</v>
      </c>
      <c r="B1931" s="6" t="str">
        <f>"201504003092"</f>
        <v>201504003092</v>
      </c>
    </row>
    <row r="1932" spans="1:2" x14ac:dyDescent="0.25">
      <c r="A1932" s="6">
        <v>1929</v>
      </c>
      <c r="B1932" s="6" t="str">
        <f>"201504003397"</f>
        <v>201504003397</v>
      </c>
    </row>
    <row r="1933" spans="1:2" x14ac:dyDescent="0.25">
      <c r="A1933" s="6">
        <v>1930</v>
      </c>
      <c r="B1933" s="6" t="str">
        <f>"201506000598"</f>
        <v>201506000598</v>
      </c>
    </row>
    <row r="1934" spans="1:2" x14ac:dyDescent="0.25">
      <c r="A1934" s="6">
        <v>1931</v>
      </c>
      <c r="B1934" s="6" t="str">
        <f>"201506000610"</f>
        <v>201506000610</v>
      </c>
    </row>
    <row r="1935" spans="1:2" x14ac:dyDescent="0.25">
      <c r="A1935" s="6">
        <v>1932</v>
      </c>
      <c r="B1935" s="6" t="str">
        <f>"201506001281"</f>
        <v>201506001281</v>
      </c>
    </row>
    <row r="1936" spans="1:2" x14ac:dyDescent="0.25">
      <c r="A1936" s="6">
        <v>1933</v>
      </c>
      <c r="B1936" s="6" t="str">
        <f>"201506001332"</f>
        <v>201506001332</v>
      </c>
    </row>
    <row r="1937" spans="1:2" x14ac:dyDescent="0.25">
      <c r="A1937" s="6">
        <v>1934</v>
      </c>
      <c r="B1937" s="6" t="str">
        <f>"201506001412"</f>
        <v>201506001412</v>
      </c>
    </row>
    <row r="1938" spans="1:2" x14ac:dyDescent="0.25">
      <c r="A1938" s="6">
        <v>1935</v>
      </c>
      <c r="B1938" s="6" t="str">
        <f>"201506002439"</f>
        <v>201506002439</v>
      </c>
    </row>
    <row r="1939" spans="1:2" x14ac:dyDescent="0.25">
      <c r="A1939" s="6">
        <v>1936</v>
      </c>
      <c r="B1939" s="6" t="str">
        <f>"201506003541"</f>
        <v>201506003541</v>
      </c>
    </row>
    <row r="1940" spans="1:2" x14ac:dyDescent="0.25">
      <c r="A1940" s="6">
        <v>1937</v>
      </c>
      <c r="B1940" s="6" t="str">
        <f>"201506004358"</f>
        <v>201506004358</v>
      </c>
    </row>
    <row r="1941" spans="1:2" x14ac:dyDescent="0.25">
      <c r="A1941" s="6">
        <v>1938</v>
      </c>
      <c r="B1941" s="6" t="str">
        <f>"201507000023"</f>
        <v>201507000023</v>
      </c>
    </row>
    <row r="1942" spans="1:2" x14ac:dyDescent="0.25">
      <c r="A1942" s="6">
        <v>1939</v>
      </c>
      <c r="B1942" s="6" t="str">
        <f>"201507000403"</f>
        <v>201507000403</v>
      </c>
    </row>
    <row r="1943" spans="1:2" x14ac:dyDescent="0.25">
      <c r="A1943" s="6">
        <v>1940</v>
      </c>
      <c r="B1943" s="6" t="str">
        <f>"201507001520"</f>
        <v>201507001520</v>
      </c>
    </row>
    <row r="1944" spans="1:2" x14ac:dyDescent="0.25">
      <c r="A1944" s="6">
        <v>1941</v>
      </c>
      <c r="B1944" s="6" t="str">
        <f>"201507001570"</f>
        <v>201507001570</v>
      </c>
    </row>
    <row r="1945" spans="1:2" x14ac:dyDescent="0.25">
      <c r="A1945" s="6">
        <v>1942</v>
      </c>
      <c r="B1945" s="6" t="str">
        <f>"201507001713"</f>
        <v>201507001713</v>
      </c>
    </row>
    <row r="1946" spans="1:2" x14ac:dyDescent="0.25">
      <c r="A1946" s="6">
        <v>1943</v>
      </c>
      <c r="B1946" s="6" t="str">
        <f>"201507002324"</f>
        <v>201507002324</v>
      </c>
    </row>
    <row r="1947" spans="1:2" x14ac:dyDescent="0.25">
      <c r="A1947" s="6">
        <v>1944</v>
      </c>
      <c r="B1947" s="6" t="str">
        <f>"201507003412"</f>
        <v>201507003412</v>
      </c>
    </row>
    <row r="1948" spans="1:2" x14ac:dyDescent="0.25">
      <c r="A1948" s="6">
        <v>1945</v>
      </c>
      <c r="B1948" s="6" t="str">
        <f>"201507003557"</f>
        <v>201507003557</v>
      </c>
    </row>
    <row r="1949" spans="1:2" x14ac:dyDescent="0.25">
      <c r="A1949" s="6">
        <v>1946</v>
      </c>
      <c r="B1949" s="6" t="str">
        <f>"201507004029"</f>
        <v>201507004029</v>
      </c>
    </row>
    <row r="1950" spans="1:2" x14ac:dyDescent="0.25">
      <c r="A1950" s="6">
        <v>1947</v>
      </c>
      <c r="B1950" s="6" t="str">
        <f>"201507004974"</f>
        <v>201507004974</v>
      </c>
    </row>
    <row r="1951" spans="1:2" x14ac:dyDescent="0.25">
      <c r="A1951" s="6">
        <v>1948</v>
      </c>
      <c r="B1951" s="6" t="str">
        <f>"201507005097"</f>
        <v>201507005097</v>
      </c>
    </row>
    <row r="1952" spans="1:2" x14ac:dyDescent="0.25">
      <c r="A1952" s="6">
        <v>1949</v>
      </c>
      <c r="B1952" s="6" t="str">
        <f>"201510000237"</f>
        <v>201510000237</v>
      </c>
    </row>
    <row r="1953" spans="1:2" x14ac:dyDescent="0.25">
      <c r="A1953" s="6">
        <v>1950</v>
      </c>
      <c r="B1953" s="6" t="str">
        <f>"201510000413"</f>
        <v>201510000413</v>
      </c>
    </row>
    <row r="1954" spans="1:2" x14ac:dyDescent="0.25">
      <c r="A1954" s="6">
        <v>1951</v>
      </c>
      <c r="B1954" s="6" t="str">
        <f>"201510001099"</f>
        <v>201510001099</v>
      </c>
    </row>
    <row r="1955" spans="1:2" x14ac:dyDescent="0.25">
      <c r="A1955" s="6">
        <v>1952</v>
      </c>
      <c r="B1955" s="6" t="str">
        <f>"201510001812"</f>
        <v>201510001812</v>
      </c>
    </row>
    <row r="1956" spans="1:2" x14ac:dyDescent="0.25">
      <c r="A1956" s="6">
        <v>1953</v>
      </c>
      <c r="B1956" s="6" t="str">
        <f>"201510001896"</f>
        <v>201510001896</v>
      </c>
    </row>
    <row r="1957" spans="1:2" x14ac:dyDescent="0.25">
      <c r="A1957" s="6">
        <v>1954</v>
      </c>
      <c r="B1957" s="6" t="str">
        <f>"201510002526"</f>
        <v>201510002526</v>
      </c>
    </row>
    <row r="1958" spans="1:2" x14ac:dyDescent="0.25">
      <c r="A1958" s="6">
        <v>1955</v>
      </c>
      <c r="B1958" s="6" t="str">
        <f>"201510002783"</f>
        <v>201510002783</v>
      </c>
    </row>
    <row r="1959" spans="1:2" x14ac:dyDescent="0.25">
      <c r="A1959" s="6">
        <v>1956</v>
      </c>
      <c r="B1959" s="6" t="str">
        <f>"201510003076"</f>
        <v>201510003076</v>
      </c>
    </row>
    <row r="1960" spans="1:2" x14ac:dyDescent="0.25">
      <c r="A1960" s="6">
        <v>1957</v>
      </c>
      <c r="B1960" s="6" t="str">
        <f>"201510003092"</f>
        <v>201510003092</v>
      </c>
    </row>
    <row r="1961" spans="1:2" x14ac:dyDescent="0.25">
      <c r="A1961" s="6">
        <v>1958</v>
      </c>
      <c r="B1961" s="6" t="str">
        <f>"201510003164"</f>
        <v>201510003164</v>
      </c>
    </row>
    <row r="1962" spans="1:2" x14ac:dyDescent="0.25">
      <c r="A1962" s="6">
        <v>1959</v>
      </c>
      <c r="B1962" s="6" t="str">
        <f>"201510003903"</f>
        <v>201510003903</v>
      </c>
    </row>
    <row r="1963" spans="1:2" x14ac:dyDescent="0.25">
      <c r="A1963" s="6">
        <v>1960</v>
      </c>
      <c r="B1963" s="6" t="str">
        <f>"201510003994"</f>
        <v>201510003994</v>
      </c>
    </row>
    <row r="1964" spans="1:2" x14ac:dyDescent="0.25">
      <c r="A1964" s="6">
        <v>1961</v>
      </c>
      <c r="B1964" s="6" t="str">
        <f>"201510004635"</f>
        <v>201510004635</v>
      </c>
    </row>
    <row r="1965" spans="1:2" x14ac:dyDescent="0.25">
      <c r="A1965" s="6">
        <v>1962</v>
      </c>
      <c r="B1965" s="6" t="str">
        <f>"201510004941"</f>
        <v>201510004941</v>
      </c>
    </row>
    <row r="1966" spans="1:2" x14ac:dyDescent="0.25">
      <c r="A1966" s="6">
        <v>1963</v>
      </c>
      <c r="B1966" s="6" t="str">
        <f>"201511004490"</f>
        <v>201511004490</v>
      </c>
    </row>
    <row r="1967" spans="1:2" x14ac:dyDescent="0.25">
      <c r="A1967" s="6">
        <v>1964</v>
      </c>
      <c r="B1967" s="6" t="str">
        <f>"201511004933"</f>
        <v>201511004933</v>
      </c>
    </row>
    <row r="1968" spans="1:2" x14ac:dyDescent="0.25">
      <c r="A1968" s="6">
        <v>1965</v>
      </c>
      <c r="B1968" s="6" t="str">
        <f>"201511005077"</f>
        <v>201511005077</v>
      </c>
    </row>
    <row r="1969" spans="1:2" x14ac:dyDescent="0.25">
      <c r="A1969" s="6">
        <v>1966</v>
      </c>
      <c r="B1969" s="6" t="str">
        <f>"201511005321"</f>
        <v>201511005321</v>
      </c>
    </row>
    <row r="1970" spans="1:2" x14ac:dyDescent="0.25">
      <c r="A1970" s="6">
        <v>1967</v>
      </c>
      <c r="B1970" s="6" t="str">
        <f>"201511005359"</f>
        <v>201511005359</v>
      </c>
    </row>
    <row r="1971" spans="1:2" x14ac:dyDescent="0.25">
      <c r="A1971" s="6">
        <v>1968</v>
      </c>
      <c r="B1971" s="6" t="str">
        <f>"201511005598"</f>
        <v>201511005598</v>
      </c>
    </row>
    <row r="1972" spans="1:2" x14ac:dyDescent="0.25">
      <c r="A1972" s="6">
        <v>1969</v>
      </c>
      <c r="B1972" s="6" t="str">
        <f>"201511005732"</f>
        <v>201511005732</v>
      </c>
    </row>
    <row r="1973" spans="1:2" x14ac:dyDescent="0.25">
      <c r="A1973" s="6">
        <v>1970</v>
      </c>
      <c r="B1973" s="6" t="str">
        <f>"201511006164"</f>
        <v>201511006164</v>
      </c>
    </row>
    <row r="1974" spans="1:2" x14ac:dyDescent="0.25">
      <c r="A1974" s="6">
        <v>1971</v>
      </c>
      <c r="B1974" s="6" t="str">
        <f>"201511006672"</f>
        <v>201511006672</v>
      </c>
    </row>
    <row r="1975" spans="1:2" x14ac:dyDescent="0.25">
      <c r="A1975" s="6">
        <v>1972</v>
      </c>
      <c r="B1975" s="6" t="str">
        <f>"201511006728"</f>
        <v>201511006728</v>
      </c>
    </row>
    <row r="1976" spans="1:2" x14ac:dyDescent="0.25">
      <c r="A1976" s="6">
        <v>1973</v>
      </c>
      <c r="B1976" s="6" t="str">
        <f>"201511007105"</f>
        <v>201511007105</v>
      </c>
    </row>
    <row r="1977" spans="1:2" x14ac:dyDescent="0.25">
      <c r="A1977" s="6">
        <v>1974</v>
      </c>
      <c r="B1977" s="6" t="str">
        <f>"201511007133"</f>
        <v>201511007133</v>
      </c>
    </row>
    <row r="1978" spans="1:2" x14ac:dyDescent="0.25">
      <c r="A1978" s="6">
        <v>1975</v>
      </c>
      <c r="B1978" s="6" t="str">
        <f>"201511007309"</f>
        <v>201511007309</v>
      </c>
    </row>
    <row r="1979" spans="1:2" x14ac:dyDescent="0.25">
      <c r="A1979" s="6">
        <v>1976</v>
      </c>
      <c r="B1979" s="6" t="str">
        <f>"201511007310"</f>
        <v>201511007310</v>
      </c>
    </row>
    <row r="1980" spans="1:2" x14ac:dyDescent="0.25">
      <c r="A1980" s="6">
        <v>1977</v>
      </c>
      <c r="B1980" s="6" t="str">
        <f>"201511007391"</f>
        <v>201511007391</v>
      </c>
    </row>
    <row r="1981" spans="1:2" x14ac:dyDescent="0.25">
      <c r="A1981" s="6">
        <v>1978</v>
      </c>
      <c r="B1981" s="6" t="str">
        <f>"201511007416"</f>
        <v>201511007416</v>
      </c>
    </row>
    <row r="1982" spans="1:2" x14ac:dyDescent="0.25">
      <c r="A1982" s="6">
        <v>1979</v>
      </c>
      <c r="B1982" s="6" t="str">
        <f>"201511007830"</f>
        <v>201511007830</v>
      </c>
    </row>
    <row r="1983" spans="1:2" x14ac:dyDescent="0.25">
      <c r="A1983" s="6">
        <v>1980</v>
      </c>
      <c r="B1983" s="6" t="str">
        <f>"201511008303"</f>
        <v>201511008303</v>
      </c>
    </row>
    <row r="1984" spans="1:2" x14ac:dyDescent="0.25">
      <c r="A1984" s="6">
        <v>1981</v>
      </c>
      <c r="B1984" s="6" t="str">
        <f>"201511008561"</f>
        <v>201511008561</v>
      </c>
    </row>
    <row r="1985" spans="1:2" x14ac:dyDescent="0.25">
      <c r="A1985" s="6">
        <v>1982</v>
      </c>
      <c r="B1985" s="6" t="str">
        <f>"201511009303"</f>
        <v>201511009303</v>
      </c>
    </row>
    <row r="1986" spans="1:2" x14ac:dyDescent="0.25">
      <c r="A1986" s="6">
        <v>1983</v>
      </c>
      <c r="B1986" s="6" t="str">
        <f>"201511009367"</f>
        <v>201511009367</v>
      </c>
    </row>
    <row r="1987" spans="1:2" x14ac:dyDescent="0.25">
      <c r="A1987" s="6">
        <v>1984</v>
      </c>
      <c r="B1987" s="6" t="str">
        <f>"201511010130"</f>
        <v>201511010130</v>
      </c>
    </row>
    <row r="1988" spans="1:2" x14ac:dyDescent="0.25">
      <c r="A1988" s="6">
        <v>1985</v>
      </c>
      <c r="B1988" s="6" t="str">
        <f>"201511010224"</f>
        <v>201511010224</v>
      </c>
    </row>
    <row r="1989" spans="1:2" x14ac:dyDescent="0.25">
      <c r="A1989" s="6">
        <v>1986</v>
      </c>
      <c r="B1989" s="6" t="str">
        <f>"201511010623"</f>
        <v>201511010623</v>
      </c>
    </row>
    <row r="1990" spans="1:2" x14ac:dyDescent="0.25">
      <c r="A1990" s="6">
        <v>1987</v>
      </c>
      <c r="B1990" s="6" t="str">
        <f>"201511010656"</f>
        <v>201511010656</v>
      </c>
    </row>
    <row r="1991" spans="1:2" x14ac:dyDescent="0.25">
      <c r="A1991" s="6">
        <v>1988</v>
      </c>
      <c r="B1991" s="6" t="str">
        <f>"201511010895"</f>
        <v>201511010895</v>
      </c>
    </row>
    <row r="1992" spans="1:2" x14ac:dyDescent="0.25">
      <c r="A1992" s="6">
        <v>1989</v>
      </c>
      <c r="B1992" s="6" t="str">
        <f>"201511011318"</f>
        <v>201511011318</v>
      </c>
    </row>
    <row r="1993" spans="1:2" x14ac:dyDescent="0.25">
      <c r="A1993" s="6">
        <v>1990</v>
      </c>
      <c r="B1993" s="6" t="str">
        <f>"201511011722"</f>
        <v>201511011722</v>
      </c>
    </row>
    <row r="1994" spans="1:2" x14ac:dyDescent="0.25">
      <c r="A1994" s="6">
        <v>1991</v>
      </c>
      <c r="B1994" s="6" t="str">
        <f>"201511012072"</f>
        <v>201511012072</v>
      </c>
    </row>
    <row r="1995" spans="1:2" x14ac:dyDescent="0.25">
      <c r="A1995" s="6">
        <v>1992</v>
      </c>
      <c r="B1995" s="6" t="str">
        <f>"201511012415"</f>
        <v>201511012415</v>
      </c>
    </row>
    <row r="1996" spans="1:2" x14ac:dyDescent="0.25">
      <c r="A1996" s="6">
        <v>1993</v>
      </c>
      <c r="B1996" s="6" t="str">
        <f>"201511012706"</f>
        <v>201511012706</v>
      </c>
    </row>
    <row r="1997" spans="1:2" x14ac:dyDescent="0.25">
      <c r="A1997" s="6">
        <v>1994</v>
      </c>
      <c r="B1997" s="6" t="str">
        <f>"201511012846"</f>
        <v>201511012846</v>
      </c>
    </row>
    <row r="1998" spans="1:2" x14ac:dyDescent="0.25">
      <c r="A1998" s="6">
        <v>1995</v>
      </c>
      <c r="B1998" s="6" t="str">
        <f>"201511013157"</f>
        <v>201511013157</v>
      </c>
    </row>
    <row r="1999" spans="1:2" x14ac:dyDescent="0.25">
      <c r="A1999" s="6">
        <v>1996</v>
      </c>
      <c r="B1999" s="6" t="str">
        <f>"201511013411"</f>
        <v>201511013411</v>
      </c>
    </row>
    <row r="2000" spans="1:2" x14ac:dyDescent="0.25">
      <c r="A2000" s="6">
        <v>1997</v>
      </c>
      <c r="B2000" s="6" t="str">
        <f>"201511013963"</f>
        <v>201511013963</v>
      </c>
    </row>
    <row r="2001" spans="1:2" x14ac:dyDescent="0.25">
      <c r="A2001" s="6">
        <v>1998</v>
      </c>
      <c r="B2001" s="6" t="str">
        <f>"201511014094"</f>
        <v>201511014094</v>
      </c>
    </row>
    <row r="2002" spans="1:2" x14ac:dyDescent="0.25">
      <c r="A2002" s="6">
        <v>1999</v>
      </c>
      <c r="B2002" s="6" t="str">
        <f>"201511014100"</f>
        <v>201511014100</v>
      </c>
    </row>
    <row r="2003" spans="1:2" x14ac:dyDescent="0.25">
      <c r="A2003" s="6">
        <v>2000</v>
      </c>
      <c r="B2003" s="6" t="str">
        <f>"201511014271"</f>
        <v>201511014271</v>
      </c>
    </row>
    <row r="2004" spans="1:2" x14ac:dyDescent="0.25">
      <c r="A2004" s="6">
        <v>2001</v>
      </c>
      <c r="B2004" s="6" t="str">
        <f>"201511014611"</f>
        <v>201511014611</v>
      </c>
    </row>
    <row r="2005" spans="1:2" x14ac:dyDescent="0.25">
      <c r="A2005" s="6">
        <v>2002</v>
      </c>
      <c r="B2005" s="6" t="str">
        <f>"201511015197"</f>
        <v>201511015197</v>
      </c>
    </row>
    <row r="2006" spans="1:2" x14ac:dyDescent="0.25">
      <c r="A2006" s="6">
        <v>2003</v>
      </c>
      <c r="B2006" s="6" t="str">
        <f>"201511015465"</f>
        <v>201511015465</v>
      </c>
    </row>
    <row r="2007" spans="1:2" x14ac:dyDescent="0.25">
      <c r="A2007" s="6">
        <v>2004</v>
      </c>
      <c r="B2007" s="6" t="str">
        <f>"201511015661"</f>
        <v>201511015661</v>
      </c>
    </row>
    <row r="2008" spans="1:2" x14ac:dyDescent="0.25">
      <c r="A2008" s="6">
        <v>2005</v>
      </c>
      <c r="B2008" s="6" t="str">
        <f>"201511015974"</f>
        <v>201511015974</v>
      </c>
    </row>
    <row r="2009" spans="1:2" x14ac:dyDescent="0.25">
      <c r="A2009" s="6">
        <v>2006</v>
      </c>
      <c r="B2009" s="6" t="str">
        <f>"201511016849"</f>
        <v>201511016849</v>
      </c>
    </row>
    <row r="2010" spans="1:2" x14ac:dyDescent="0.25">
      <c r="A2010" s="6">
        <v>2007</v>
      </c>
      <c r="B2010" s="6" t="str">
        <f>"201511016884"</f>
        <v>201511016884</v>
      </c>
    </row>
    <row r="2011" spans="1:2" x14ac:dyDescent="0.25">
      <c r="A2011" s="6">
        <v>2008</v>
      </c>
      <c r="B2011" s="6" t="str">
        <f>"201511017497"</f>
        <v>201511017497</v>
      </c>
    </row>
    <row r="2012" spans="1:2" x14ac:dyDescent="0.25">
      <c r="A2012" s="6">
        <v>2009</v>
      </c>
      <c r="B2012" s="6" t="str">
        <f>"201511018727"</f>
        <v>201511018727</v>
      </c>
    </row>
    <row r="2013" spans="1:2" x14ac:dyDescent="0.25">
      <c r="A2013" s="6">
        <v>2010</v>
      </c>
      <c r="B2013" s="6" t="str">
        <f>"201511019433"</f>
        <v>201511019433</v>
      </c>
    </row>
    <row r="2014" spans="1:2" x14ac:dyDescent="0.25">
      <c r="A2014" s="6">
        <v>2011</v>
      </c>
      <c r="B2014" s="6" t="str">
        <f>"201511019592"</f>
        <v>201511019592</v>
      </c>
    </row>
    <row r="2015" spans="1:2" x14ac:dyDescent="0.25">
      <c r="A2015" s="6">
        <v>2012</v>
      </c>
      <c r="B2015" s="6" t="str">
        <f>"201511020031"</f>
        <v>201511020031</v>
      </c>
    </row>
    <row r="2016" spans="1:2" x14ac:dyDescent="0.25">
      <c r="A2016" s="6">
        <v>2013</v>
      </c>
      <c r="B2016" s="6" t="str">
        <f>"201511020338"</f>
        <v>201511020338</v>
      </c>
    </row>
    <row r="2017" spans="1:2" x14ac:dyDescent="0.25">
      <c r="A2017" s="6">
        <v>2014</v>
      </c>
      <c r="B2017" s="6" t="str">
        <f>"201511020533"</f>
        <v>201511020533</v>
      </c>
    </row>
    <row r="2018" spans="1:2" x14ac:dyDescent="0.25">
      <c r="A2018" s="6">
        <v>2015</v>
      </c>
      <c r="B2018" s="6" t="str">
        <f>"201511020662"</f>
        <v>201511020662</v>
      </c>
    </row>
    <row r="2019" spans="1:2" x14ac:dyDescent="0.25">
      <c r="A2019" s="6">
        <v>2016</v>
      </c>
      <c r="B2019" s="6" t="str">
        <f>"201511021199"</f>
        <v>201511021199</v>
      </c>
    </row>
    <row r="2020" spans="1:2" x14ac:dyDescent="0.25">
      <c r="A2020" s="6">
        <v>2017</v>
      </c>
      <c r="B2020" s="6" t="str">
        <f>"201511021984"</f>
        <v>201511021984</v>
      </c>
    </row>
    <row r="2021" spans="1:2" x14ac:dyDescent="0.25">
      <c r="A2021" s="6">
        <v>2018</v>
      </c>
      <c r="B2021" s="6" t="str">
        <f>"201511022090"</f>
        <v>201511022090</v>
      </c>
    </row>
    <row r="2022" spans="1:2" x14ac:dyDescent="0.25">
      <c r="A2022" s="6">
        <v>2019</v>
      </c>
      <c r="B2022" s="6" t="str">
        <f>"201511022864"</f>
        <v>201511022864</v>
      </c>
    </row>
    <row r="2023" spans="1:2" x14ac:dyDescent="0.25">
      <c r="A2023" s="6">
        <v>2020</v>
      </c>
      <c r="B2023" s="6" t="str">
        <f>"201511023232"</f>
        <v>201511023232</v>
      </c>
    </row>
    <row r="2024" spans="1:2" x14ac:dyDescent="0.25">
      <c r="A2024" s="6">
        <v>2021</v>
      </c>
      <c r="B2024" s="6" t="str">
        <f>"201511023322"</f>
        <v>201511023322</v>
      </c>
    </row>
    <row r="2025" spans="1:2" x14ac:dyDescent="0.25">
      <c r="A2025" s="6">
        <v>2022</v>
      </c>
      <c r="B2025" s="6" t="str">
        <f>"201511023423"</f>
        <v>201511023423</v>
      </c>
    </row>
    <row r="2026" spans="1:2" x14ac:dyDescent="0.25">
      <c r="A2026" s="6">
        <v>2023</v>
      </c>
      <c r="B2026" s="6" t="str">
        <f>"201511023863"</f>
        <v>201511023863</v>
      </c>
    </row>
    <row r="2027" spans="1:2" x14ac:dyDescent="0.25">
      <c r="A2027" s="6">
        <v>2024</v>
      </c>
      <c r="B2027" s="6" t="str">
        <f>"201511024057"</f>
        <v>201511024057</v>
      </c>
    </row>
    <row r="2028" spans="1:2" x14ac:dyDescent="0.25">
      <c r="A2028" s="6">
        <v>2025</v>
      </c>
      <c r="B2028" s="6" t="str">
        <f>"201511024288"</f>
        <v>201511024288</v>
      </c>
    </row>
    <row r="2029" spans="1:2" x14ac:dyDescent="0.25">
      <c r="A2029" s="6">
        <v>2026</v>
      </c>
      <c r="B2029" s="6" t="str">
        <f>"201511024848"</f>
        <v>201511024848</v>
      </c>
    </row>
    <row r="2030" spans="1:2" x14ac:dyDescent="0.25">
      <c r="A2030" s="6">
        <v>2027</v>
      </c>
      <c r="B2030" s="6" t="str">
        <f>"201511024860"</f>
        <v>201511024860</v>
      </c>
    </row>
    <row r="2031" spans="1:2" x14ac:dyDescent="0.25">
      <c r="A2031" s="6">
        <v>2028</v>
      </c>
      <c r="B2031" s="6" t="str">
        <f>"201511025214"</f>
        <v>201511025214</v>
      </c>
    </row>
    <row r="2032" spans="1:2" x14ac:dyDescent="0.25">
      <c r="A2032" s="6">
        <v>2029</v>
      </c>
      <c r="B2032" s="6" t="str">
        <f>"201511025375"</f>
        <v>201511025375</v>
      </c>
    </row>
    <row r="2033" spans="1:2" x14ac:dyDescent="0.25">
      <c r="A2033" s="6">
        <v>2030</v>
      </c>
      <c r="B2033" s="6" t="str">
        <f>"201511025573"</f>
        <v>201511025573</v>
      </c>
    </row>
    <row r="2034" spans="1:2" x14ac:dyDescent="0.25">
      <c r="A2034" s="6">
        <v>2031</v>
      </c>
      <c r="B2034" s="6" t="str">
        <f>"201511026930"</f>
        <v>201511026930</v>
      </c>
    </row>
    <row r="2035" spans="1:2" x14ac:dyDescent="0.25">
      <c r="A2035" s="6">
        <v>2032</v>
      </c>
      <c r="B2035" s="6" t="str">
        <f>"201511027130"</f>
        <v>201511027130</v>
      </c>
    </row>
    <row r="2036" spans="1:2" x14ac:dyDescent="0.25">
      <c r="A2036" s="6">
        <v>2033</v>
      </c>
      <c r="B2036" s="6" t="str">
        <f>"201511027410"</f>
        <v>201511027410</v>
      </c>
    </row>
    <row r="2037" spans="1:2" x14ac:dyDescent="0.25">
      <c r="A2037" s="6">
        <v>2034</v>
      </c>
      <c r="B2037" s="6" t="str">
        <f>"201511028067"</f>
        <v>201511028067</v>
      </c>
    </row>
    <row r="2038" spans="1:2" x14ac:dyDescent="0.25">
      <c r="A2038" s="6">
        <v>2035</v>
      </c>
      <c r="B2038" s="6" t="str">
        <f>"201511028093"</f>
        <v>201511028093</v>
      </c>
    </row>
    <row r="2039" spans="1:2" x14ac:dyDescent="0.25">
      <c r="A2039" s="6">
        <v>2036</v>
      </c>
      <c r="B2039" s="6" t="str">
        <f>"201511028544"</f>
        <v>201511028544</v>
      </c>
    </row>
    <row r="2040" spans="1:2" x14ac:dyDescent="0.25">
      <c r="A2040" s="6">
        <v>2037</v>
      </c>
      <c r="B2040" s="6" t="str">
        <f>"201511028794"</f>
        <v>201511028794</v>
      </c>
    </row>
    <row r="2041" spans="1:2" x14ac:dyDescent="0.25">
      <c r="A2041" s="6">
        <v>2038</v>
      </c>
      <c r="B2041" s="6" t="str">
        <f>"201511028889"</f>
        <v>201511028889</v>
      </c>
    </row>
    <row r="2042" spans="1:2" x14ac:dyDescent="0.25">
      <c r="A2042" s="6">
        <v>2039</v>
      </c>
      <c r="B2042" s="6" t="str">
        <f>"201511029132"</f>
        <v>201511029132</v>
      </c>
    </row>
    <row r="2043" spans="1:2" x14ac:dyDescent="0.25">
      <c r="A2043" s="6">
        <v>2040</v>
      </c>
      <c r="B2043" s="6" t="str">
        <f>"201511029337"</f>
        <v>201511029337</v>
      </c>
    </row>
    <row r="2044" spans="1:2" x14ac:dyDescent="0.25">
      <c r="A2044" s="6">
        <v>2041</v>
      </c>
      <c r="B2044" s="6" t="str">
        <f>"201511030383"</f>
        <v>201511030383</v>
      </c>
    </row>
    <row r="2045" spans="1:2" x14ac:dyDescent="0.25">
      <c r="A2045" s="6">
        <v>2042</v>
      </c>
      <c r="B2045" s="6" t="str">
        <f>"201511030440"</f>
        <v>201511030440</v>
      </c>
    </row>
    <row r="2046" spans="1:2" x14ac:dyDescent="0.25">
      <c r="A2046" s="6">
        <v>2043</v>
      </c>
      <c r="B2046" s="6" t="str">
        <f>"201511030607"</f>
        <v>201511030607</v>
      </c>
    </row>
    <row r="2047" spans="1:2" x14ac:dyDescent="0.25">
      <c r="A2047" s="6">
        <v>2044</v>
      </c>
      <c r="B2047" s="6" t="str">
        <f>"201511030758"</f>
        <v>201511030758</v>
      </c>
    </row>
    <row r="2048" spans="1:2" x14ac:dyDescent="0.25">
      <c r="A2048" s="6">
        <v>2045</v>
      </c>
      <c r="B2048" s="6" t="str">
        <f>"201511030846"</f>
        <v>201511030846</v>
      </c>
    </row>
    <row r="2049" spans="1:2" x14ac:dyDescent="0.25">
      <c r="A2049" s="6">
        <v>2046</v>
      </c>
      <c r="B2049" s="6" t="str">
        <f>"201511030891"</f>
        <v>201511030891</v>
      </c>
    </row>
    <row r="2050" spans="1:2" x14ac:dyDescent="0.25">
      <c r="A2050" s="6">
        <v>2047</v>
      </c>
      <c r="B2050" s="6" t="str">
        <f>"201511031295"</f>
        <v>201511031295</v>
      </c>
    </row>
    <row r="2051" spans="1:2" x14ac:dyDescent="0.25">
      <c r="A2051" s="6">
        <v>2048</v>
      </c>
      <c r="B2051" s="6" t="str">
        <f>"201511031387"</f>
        <v>201511031387</v>
      </c>
    </row>
    <row r="2052" spans="1:2" x14ac:dyDescent="0.25">
      <c r="A2052" s="6">
        <v>2049</v>
      </c>
      <c r="B2052" s="6" t="str">
        <f>"201511031606"</f>
        <v>201511031606</v>
      </c>
    </row>
    <row r="2053" spans="1:2" x14ac:dyDescent="0.25">
      <c r="A2053" s="6">
        <v>2050</v>
      </c>
      <c r="B2053" s="6" t="str">
        <f>"201511031985"</f>
        <v>201511031985</v>
      </c>
    </row>
    <row r="2054" spans="1:2" x14ac:dyDescent="0.25">
      <c r="A2054" s="6">
        <v>2051</v>
      </c>
      <c r="B2054" s="6" t="str">
        <f>"201511032066"</f>
        <v>201511032066</v>
      </c>
    </row>
    <row r="2055" spans="1:2" x14ac:dyDescent="0.25">
      <c r="A2055" s="6">
        <v>2052</v>
      </c>
      <c r="B2055" s="6" t="str">
        <f>"201511032299"</f>
        <v>201511032299</v>
      </c>
    </row>
    <row r="2056" spans="1:2" x14ac:dyDescent="0.25">
      <c r="A2056" s="6">
        <v>2053</v>
      </c>
      <c r="B2056" s="6" t="str">
        <f>"201511032559"</f>
        <v>201511032559</v>
      </c>
    </row>
    <row r="2057" spans="1:2" x14ac:dyDescent="0.25">
      <c r="A2057" s="6">
        <v>2054</v>
      </c>
      <c r="B2057" s="6" t="str">
        <f>"201511032873"</f>
        <v>201511032873</v>
      </c>
    </row>
    <row r="2058" spans="1:2" x14ac:dyDescent="0.25">
      <c r="A2058" s="6">
        <v>2055</v>
      </c>
      <c r="B2058" s="6" t="str">
        <f>"201511033058"</f>
        <v>201511033058</v>
      </c>
    </row>
    <row r="2059" spans="1:2" x14ac:dyDescent="0.25">
      <c r="A2059" s="6">
        <v>2056</v>
      </c>
      <c r="B2059" s="6" t="str">
        <f>"201511033527"</f>
        <v>201511033527</v>
      </c>
    </row>
    <row r="2060" spans="1:2" x14ac:dyDescent="0.25">
      <c r="A2060" s="6">
        <v>2057</v>
      </c>
      <c r="B2060" s="6" t="str">
        <f>"201511033862"</f>
        <v>201511033862</v>
      </c>
    </row>
    <row r="2061" spans="1:2" x14ac:dyDescent="0.25">
      <c r="A2061" s="6">
        <v>2058</v>
      </c>
      <c r="B2061" s="6" t="str">
        <f>"201511033995"</f>
        <v>201511033995</v>
      </c>
    </row>
    <row r="2062" spans="1:2" x14ac:dyDescent="0.25">
      <c r="A2062" s="6">
        <v>2059</v>
      </c>
      <c r="B2062" s="6" t="str">
        <f>"201511034121"</f>
        <v>201511034121</v>
      </c>
    </row>
    <row r="2063" spans="1:2" x14ac:dyDescent="0.25">
      <c r="A2063" s="6">
        <v>2060</v>
      </c>
      <c r="B2063" s="6" t="str">
        <f>"201511034236"</f>
        <v>201511034236</v>
      </c>
    </row>
    <row r="2064" spans="1:2" x14ac:dyDescent="0.25">
      <c r="A2064" s="6">
        <v>2061</v>
      </c>
      <c r="B2064" s="6" t="str">
        <f>"201511034254"</f>
        <v>201511034254</v>
      </c>
    </row>
    <row r="2065" spans="1:2" x14ac:dyDescent="0.25">
      <c r="A2065" s="6">
        <v>2062</v>
      </c>
      <c r="B2065" s="6" t="str">
        <f>"201511035116"</f>
        <v>201511035116</v>
      </c>
    </row>
    <row r="2066" spans="1:2" x14ac:dyDescent="0.25">
      <c r="A2066" s="6">
        <v>2063</v>
      </c>
      <c r="B2066" s="6" t="str">
        <f>"201511035206"</f>
        <v>201511035206</v>
      </c>
    </row>
    <row r="2067" spans="1:2" x14ac:dyDescent="0.25">
      <c r="A2067" s="6">
        <v>2064</v>
      </c>
      <c r="B2067" s="6" t="str">
        <f>"201511035381"</f>
        <v>201511035381</v>
      </c>
    </row>
    <row r="2068" spans="1:2" x14ac:dyDescent="0.25">
      <c r="A2068" s="6">
        <v>2065</v>
      </c>
      <c r="B2068" s="6" t="str">
        <f>"201511035658"</f>
        <v>201511035658</v>
      </c>
    </row>
    <row r="2069" spans="1:2" x14ac:dyDescent="0.25">
      <c r="A2069" s="6">
        <v>2066</v>
      </c>
      <c r="B2069" s="6" t="str">
        <f>"201511036061"</f>
        <v>201511036061</v>
      </c>
    </row>
    <row r="2070" spans="1:2" x14ac:dyDescent="0.25">
      <c r="A2070" s="6">
        <v>2067</v>
      </c>
      <c r="B2070" s="6" t="str">
        <f>"201511036372"</f>
        <v>201511036372</v>
      </c>
    </row>
    <row r="2071" spans="1:2" x14ac:dyDescent="0.25">
      <c r="A2071" s="6">
        <v>2068</v>
      </c>
      <c r="B2071" s="6" t="str">
        <f>"201511036490"</f>
        <v>201511036490</v>
      </c>
    </row>
    <row r="2072" spans="1:2" x14ac:dyDescent="0.25">
      <c r="A2072" s="6">
        <v>2069</v>
      </c>
      <c r="B2072" s="6" t="str">
        <f>"201511036861"</f>
        <v>201511036861</v>
      </c>
    </row>
    <row r="2073" spans="1:2" x14ac:dyDescent="0.25">
      <c r="A2073" s="6">
        <v>2070</v>
      </c>
      <c r="B2073" s="6" t="str">
        <f>"201511037095"</f>
        <v>201511037095</v>
      </c>
    </row>
    <row r="2074" spans="1:2" x14ac:dyDescent="0.25">
      <c r="A2074" s="6">
        <v>2071</v>
      </c>
      <c r="B2074" s="6" t="str">
        <f>"201511037304"</f>
        <v>201511037304</v>
      </c>
    </row>
    <row r="2075" spans="1:2" x14ac:dyDescent="0.25">
      <c r="A2075" s="6">
        <v>2072</v>
      </c>
      <c r="B2075" s="6" t="str">
        <f>"201511037333"</f>
        <v>201511037333</v>
      </c>
    </row>
    <row r="2076" spans="1:2" x14ac:dyDescent="0.25">
      <c r="A2076" s="6">
        <v>2073</v>
      </c>
      <c r="B2076" s="6" t="str">
        <f>"201511037647"</f>
        <v>201511037647</v>
      </c>
    </row>
    <row r="2077" spans="1:2" x14ac:dyDescent="0.25">
      <c r="A2077" s="6">
        <v>2074</v>
      </c>
      <c r="B2077" s="6" t="str">
        <f>"201511037693"</f>
        <v>201511037693</v>
      </c>
    </row>
    <row r="2078" spans="1:2" x14ac:dyDescent="0.25">
      <c r="A2078" s="6">
        <v>2075</v>
      </c>
      <c r="B2078" s="6" t="str">
        <f>"201511038271"</f>
        <v>201511038271</v>
      </c>
    </row>
    <row r="2079" spans="1:2" x14ac:dyDescent="0.25">
      <c r="A2079" s="6">
        <v>2076</v>
      </c>
      <c r="B2079" s="6" t="str">
        <f>"201511038522"</f>
        <v>201511038522</v>
      </c>
    </row>
    <row r="2080" spans="1:2" x14ac:dyDescent="0.25">
      <c r="A2080" s="6">
        <v>2077</v>
      </c>
      <c r="B2080" s="6" t="str">
        <f>"201511038648"</f>
        <v>201511038648</v>
      </c>
    </row>
    <row r="2081" spans="1:2" x14ac:dyDescent="0.25">
      <c r="A2081" s="6">
        <v>2078</v>
      </c>
      <c r="B2081" s="6" t="str">
        <f>"201511038951"</f>
        <v>201511038951</v>
      </c>
    </row>
    <row r="2082" spans="1:2" x14ac:dyDescent="0.25">
      <c r="A2082" s="6">
        <v>2079</v>
      </c>
      <c r="B2082" s="6" t="str">
        <f>"201511038999"</f>
        <v>201511038999</v>
      </c>
    </row>
    <row r="2083" spans="1:2" x14ac:dyDescent="0.25">
      <c r="A2083" s="6">
        <v>2080</v>
      </c>
      <c r="B2083" s="6" t="str">
        <f>"201511039034"</f>
        <v>201511039034</v>
      </c>
    </row>
    <row r="2084" spans="1:2" x14ac:dyDescent="0.25">
      <c r="A2084" s="6">
        <v>2081</v>
      </c>
      <c r="B2084" s="6" t="str">
        <f>"201511039049"</f>
        <v>201511039049</v>
      </c>
    </row>
    <row r="2085" spans="1:2" x14ac:dyDescent="0.25">
      <c r="A2085" s="6">
        <v>2082</v>
      </c>
      <c r="B2085" s="6" t="str">
        <f>"201511039335"</f>
        <v>201511039335</v>
      </c>
    </row>
    <row r="2086" spans="1:2" x14ac:dyDescent="0.25">
      <c r="A2086" s="6">
        <v>2083</v>
      </c>
      <c r="B2086" s="6" t="str">
        <f>"201511039595"</f>
        <v>201511039595</v>
      </c>
    </row>
    <row r="2087" spans="1:2" x14ac:dyDescent="0.25">
      <c r="A2087" s="6">
        <v>2084</v>
      </c>
      <c r="B2087" s="6" t="str">
        <f>"201511039683"</f>
        <v>201511039683</v>
      </c>
    </row>
    <row r="2088" spans="1:2" x14ac:dyDescent="0.25">
      <c r="A2088" s="6">
        <v>2085</v>
      </c>
      <c r="B2088" s="6" t="str">
        <f>"201511039721"</f>
        <v>201511039721</v>
      </c>
    </row>
    <row r="2089" spans="1:2" x14ac:dyDescent="0.25">
      <c r="A2089" s="6">
        <v>2086</v>
      </c>
      <c r="B2089" s="6" t="str">
        <f>"201511040159"</f>
        <v>201511040159</v>
      </c>
    </row>
    <row r="2090" spans="1:2" x14ac:dyDescent="0.25">
      <c r="A2090" s="6">
        <v>2087</v>
      </c>
      <c r="B2090" s="6" t="str">
        <f>"201511040374"</f>
        <v>201511040374</v>
      </c>
    </row>
    <row r="2091" spans="1:2" x14ac:dyDescent="0.25">
      <c r="A2091" s="6">
        <v>2088</v>
      </c>
      <c r="B2091" s="6" t="str">
        <f>"201511040524"</f>
        <v>201511040524</v>
      </c>
    </row>
    <row r="2092" spans="1:2" x14ac:dyDescent="0.25">
      <c r="A2092" s="6">
        <v>2089</v>
      </c>
      <c r="B2092" s="6" t="str">
        <f>"201511040697"</f>
        <v>201511040697</v>
      </c>
    </row>
    <row r="2093" spans="1:2" x14ac:dyDescent="0.25">
      <c r="A2093" s="6">
        <v>2090</v>
      </c>
      <c r="B2093" s="6" t="str">
        <f>"201511040790"</f>
        <v>201511040790</v>
      </c>
    </row>
    <row r="2094" spans="1:2" x14ac:dyDescent="0.25">
      <c r="A2094" s="6">
        <v>2091</v>
      </c>
      <c r="B2094" s="6" t="str">
        <f>"201511041127"</f>
        <v>201511041127</v>
      </c>
    </row>
    <row r="2095" spans="1:2" x14ac:dyDescent="0.25">
      <c r="A2095" s="6">
        <v>2092</v>
      </c>
      <c r="B2095" s="6" t="str">
        <f>"201511041354"</f>
        <v>201511041354</v>
      </c>
    </row>
    <row r="2096" spans="1:2" x14ac:dyDescent="0.25">
      <c r="A2096" s="6">
        <v>2093</v>
      </c>
      <c r="B2096" s="6" t="str">
        <f>"201511041623"</f>
        <v>201511041623</v>
      </c>
    </row>
    <row r="2097" spans="1:2" x14ac:dyDescent="0.25">
      <c r="A2097" s="6">
        <v>2094</v>
      </c>
      <c r="B2097" s="6" t="str">
        <f>"201511041928"</f>
        <v>201511041928</v>
      </c>
    </row>
    <row r="2098" spans="1:2" x14ac:dyDescent="0.25">
      <c r="A2098" s="6">
        <v>2095</v>
      </c>
      <c r="B2098" s="6" t="str">
        <f>"201511042324"</f>
        <v>201511042324</v>
      </c>
    </row>
    <row r="2099" spans="1:2" x14ac:dyDescent="0.25">
      <c r="A2099" s="6">
        <v>2096</v>
      </c>
      <c r="B2099" s="6" t="str">
        <f>"201511042671"</f>
        <v>201511042671</v>
      </c>
    </row>
    <row r="2100" spans="1:2" x14ac:dyDescent="0.25">
      <c r="A2100" s="6">
        <v>2097</v>
      </c>
      <c r="B2100" s="6" t="str">
        <f>"201511043570"</f>
        <v>201511043570</v>
      </c>
    </row>
    <row r="2101" spans="1:2" x14ac:dyDescent="0.25">
      <c r="A2101" s="6">
        <v>2098</v>
      </c>
      <c r="B2101" s="6" t="str">
        <f>"201511043649"</f>
        <v>201511043649</v>
      </c>
    </row>
    <row r="2102" spans="1:2" x14ac:dyDescent="0.25">
      <c r="A2102" s="6">
        <v>2099</v>
      </c>
      <c r="B2102" s="6" t="str">
        <f>"201512000556"</f>
        <v>201512000556</v>
      </c>
    </row>
    <row r="2103" spans="1:2" x14ac:dyDescent="0.25">
      <c r="A2103" s="6">
        <v>2100</v>
      </c>
      <c r="B2103" s="6" t="str">
        <f>"201512000738"</f>
        <v>201512000738</v>
      </c>
    </row>
    <row r="2104" spans="1:2" x14ac:dyDescent="0.25">
      <c r="A2104" s="6">
        <v>2101</v>
      </c>
      <c r="B2104" s="6" t="str">
        <f>"201512000949"</f>
        <v>201512000949</v>
      </c>
    </row>
    <row r="2105" spans="1:2" x14ac:dyDescent="0.25">
      <c r="A2105" s="6">
        <v>2102</v>
      </c>
      <c r="B2105" s="6" t="str">
        <f>"201512001237"</f>
        <v>201512001237</v>
      </c>
    </row>
    <row r="2106" spans="1:2" x14ac:dyDescent="0.25">
      <c r="A2106" s="6">
        <v>2103</v>
      </c>
      <c r="B2106" s="6" t="str">
        <f>"201512001367"</f>
        <v>201512001367</v>
      </c>
    </row>
    <row r="2107" spans="1:2" x14ac:dyDescent="0.25">
      <c r="A2107" s="6">
        <v>2104</v>
      </c>
      <c r="B2107" s="6" t="str">
        <f>"201512001415"</f>
        <v>201512001415</v>
      </c>
    </row>
    <row r="2108" spans="1:2" x14ac:dyDescent="0.25">
      <c r="A2108" s="6">
        <v>2105</v>
      </c>
      <c r="B2108" s="6" t="str">
        <f>"201512001536"</f>
        <v>201512001536</v>
      </c>
    </row>
    <row r="2109" spans="1:2" x14ac:dyDescent="0.25">
      <c r="A2109" s="6">
        <v>2106</v>
      </c>
      <c r="B2109" s="6" t="str">
        <f>"201512001567"</f>
        <v>201512001567</v>
      </c>
    </row>
    <row r="2110" spans="1:2" x14ac:dyDescent="0.25">
      <c r="A2110" s="6">
        <v>2107</v>
      </c>
      <c r="B2110" s="6" t="str">
        <f>"201512001586"</f>
        <v>201512001586</v>
      </c>
    </row>
    <row r="2111" spans="1:2" x14ac:dyDescent="0.25">
      <c r="A2111" s="6">
        <v>2108</v>
      </c>
      <c r="B2111" s="6" t="str">
        <f>"201512001681"</f>
        <v>201512001681</v>
      </c>
    </row>
    <row r="2112" spans="1:2" x14ac:dyDescent="0.25">
      <c r="A2112" s="6">
        <v>2109</v>
      </c>
      <c r="B2112" s="6" t="str">
        <f>"201512001965"</f>
        <v>201512001965</v>
      </c>
    </row>
    <row r="2113" spans="1:2" x14ac:dyDescent="0.25">
      <c r="A2113" s="6">
        <v>2110</v>
      </c>
      <c r="B2113" s="6" t="str">
        <f>"201512001968"</f>
        <v>201512001968</v>
      </c>
    </row>
    <row r="2114" spans="1:2" x14ac:dyDescent="0.25">
      <c r="A2114" s="6">
        <v>2111</v>
      </c>
      <c r="B2114" s="6" t="str">
        <f>"201512002271"</f>
        <v>201512002271</v>
      </c>
    </row>
    <row r="2115" spans="1:2" x14ac:dyDescent="0.25">
      <c r="A2115" s="6">
        <v>2112</v>
      </c>
      <c r="B2115" s="6" t="str">
        <f>"201512003933"</f>
        <v>201512003933</v>
      </c>
    </row>
    <row r="2116" spans="1:2" x14ac:dyDescent="0.25">
      <c r="A2116" s="6">
        <v>2113</v>
      </c>
      <c r="B2116" s="6" t="str">
        <f>"201512004737"</f>
        <v>201512004737</v>
      </c>
    </row>
    <row r="2117" spans="1:2" x14ac:dyDescent="0.25">
      <c r="A2117" s="6">
        <v>2114</v>
      </c>
      <c r="B2117" s="6" t="str">
        <f>"201512005229"</f>
        <v>201512005229</v>
      </c>
    </row>
    <row r="2118" spans="1:2" x14ac:dyDescent="0.25">
      <c r="A2118" s="6">
        <v>2115</v>
      </c>
      <c r="B2118" s="6" t="str">
        <f>"201601000050"</f>
        <v>201601000050</v>
      </c>
    </row>
    <row r="2119" spans="1:2" x14ac:dyDescent="0.25">
      <c r="A2119" s="6">
        <v>2116</v>
      </c>
      <c r="B2119" s="6" t="str">
        <f>"201601000054"</f>
        <v>201601000054</v>
      </c>
    </row>
    <row r="2120" spans="1:2" x14ac:dyDescent="0.25">
      <c r="A2120" s="6">
        <v>2117</v>
      </c>
      <c r="B2120" s="6" t="str">
        <f>"201601000127"</f>
        <v>201601000127</v>
      </c>
    </row>
    <row r="2121" spans="1:2" x14ac:dyDescent="0.25">
      <c r="A2121" s="6">
        <v>2118</v>
      </c>
      <c r="B2121" s="6" t="str">
        <f>"201601000209"</f>
        <v>201601000209</v>
      </c>
    </row>
    <row r="2122" spans="1:2" x14ac:dyDescent="0.25">
      <c r="A2122" s="6">
        <v>2119</v>
      </c>
      <c r="B2122" s="6" t="str">
        <f>"201601000564"</f>
        <v>201601000564</v>
      </c>
    </row>
    <row r="2123" spans="1:2" x14ac:dyDescent="0.25">
      <c r="A2123" s="6">
        <v>2120</v>
      </c>
      <c r="B2123" s="6" t="str">
        <f>"201601000606"</f>
        <v>201601000606</v>
      </c>
    </row>
    <row r="2124" spans="1:2" x14ac:dyDescent="0.25">
      <c r="A2124" s="6">
        <v>2121</v>
      </c>
      <c r="B2124" s="6" t="str">
        <f>"201603000345"</f>
        <v>201603000345</v>
      </c>
    </row>
    <row r="2125" spans="1:2" x14ac:dyDescent="0.25">
      <c r="A2125" s="6">
        <v>2122</v>
      </c>
      <c r="B2125" s="6" t="str">
        <f>"201604000119"</f>
        <v>201604000119</v>
      </c>
    </row>
    <row r="2126" spans="1:2" x14ac:dyDescent="0.25">
      <c r="A2126" s="6">
        <v>2123</v>
      </c>
      <c r="B2126" s="6" t="str">
        <f>"201604000228"</f>
        <v>201604000228</v>
      </c>
    </row>
    <row r="2127" spans="1:2" x14ac:dyDescent="0.25">
      <c r="A2127" s="6">
        <v>2124</v>
      </c>
      <c r="B2127" s="6" t="str">
        <f>"201604000243"</f>
        <v>201604000243</v>
      </c>
    </row>
    <row r="2128" spans="1:2" x14ac:dyDescent="0.25">
      <c r="A2128" s="6">
        <v>2125</v>
      </c>
      <c r="B2128" s="6" t="str">
        <f>"201604000415"</f>
        <v>201604000415</v>
      </c>
    </row>
    <row r="2129" spans="1:2" x14ac:dyDescent="0.25">
      <c r="A2129" s="6">
        <v>2126</v>
      </c>
      <c r="B2129" s="6" t="str">
        <f>"201604000908"</f>
        <v>201604000908</v>
      </c>
    </row>
    <row r="2130" spans="1:2" x14ac:dyDescent="0.25">
      <c r="A2130" s="6">
        <v>2127</v>
      </c>
      <c r="B2130" s="6" t="str">
        <f>"201604001584"</f>
        <v>201604001584</v>
      </c>
    </row>
    <row r="2131" spans="1:2" x14ac:dyDescent="0.25">
      <c r="A2131" s="6">
        <v>2128</v>
      </c>
      <c r="B2131" s="6" t="str">
        <f>"201604002336"</f>
        <v>201604002336</v>
      </c>
    </row>
    <row r="2132" spans="1:2" x14ac:dyDescent="0.25">
      <c r="A2132" s="6">
        <v>2129</v>
      </c>
      <c r="B2132" s="6" t="str">
        <f>"201604003065"</f>
        <v>201604003065</v>
      </c>
    </row>
    <row r="2133" spans="1:2" x14ac:dyDescent="0.25">
      <c r="A2133" s="6">
        <v>2130</v>
      </c>
      <c r="B2133" s="6" t="str">
        <f>"201604003195"</f>
        <v>201604003195</v>
      </c>
    </row>
    <row r="2134" spans="1:2" x14ac:dyDescent="0.25">
      <c r="A2134" s="6">
        <v>2131</v>
      </c>
      <c r="B2134" s="6" t="str">
        <f>"201604003443"</f>
        <v>201604003443</v>
      </c>
    </row>
    <row r="2135" spans="1:2" x14ac:dyDescent="0.25">
      <c r="A2135" s="6">
        <v>2132</v>
      </c>
      <c r="B2135" s="6" t="str">
        <f>"201604003513"</f>
        <v>201604003513</v>
      </c>
    </row>
    <row r="2136" spans="1:2" x14ac:dyDescent="0.25">
      <c r="A2136" s="6">
        <v>2133</v>
      </c>
      <c r="B2136" s="6" t="str">
        <f>"201604003756"</f>
        <v>201604003756</v>
      </c>
    </row>
    <row r="2137" spans="1:2" x14ac:dyDescent="0.25">
      <c r="A2137" s="6">
        <v>2134</v>
      </c>
      <c r="B2137" s="6" t="str">
        <f>"201604004188"</f>
        <v>201604004188</v>
      </c>
    </row>
    <row r="2138" spans="1:2" x14ac:dyDescent="0.25">
      <c r="A2138" s="6">
        <v>2135</v>
      </c>
      <c r="B2138" s="6" t="str">
        <f>"201604004464"</f>
        <v>201604004464</v>
      </c>
    </row>
    <row r="2139" spans="1:2" x14ac:dyDescent="0.25">
      <c r="A2139" s="6">
        <v>2136</v>
      </c>
      <c r="B2139" s="6" t="str">
        <f>"201604004528"</f>
        <v>201604004528</v>
      </c>
    </row>
    <row r="2140" spans="1:2" x14ac:dyDescent="0.25">
      <c r="A2140" s="6">
        <v>2137</v>
      </c>
      <c r="B2140" s="6" t="str">
        <f>"201604004675"</f>
        <v>201604004675</v>
      </c>
    </row>
    <row r="2141" spans="1:2" x14ac:dyDescent="0.25">
      <c r="A2141" s="6">
        <v>2138</v>
      </c>
      <c r="B2141" s="6" t="str">
        <f>"201604004829"</f>
        <v>201604004829</v>
      </c>
    </row>
    <row r="2142" spans="1:2" x14ac:dyDescent="0.25">
      <c r="A2142" s="6">
        <v>2139</v>
      </c>
      <c r="B2142" s="6" t="str">
        <f>"201604004921"</f>
        <v>201604004921</v>
      </c>
    </row>
    <row r="2143" spans="1:2" x14ac:dyDescent="0.25">
      <c r="A2143" s="6">
        <v>2140</v>
      </c>
      <c r="B2143" s="6" t="str">
        <f>"201604005040"</f>
        <v>201604005040</v>
      </c>
    </row>
    <row r="2144" spans="1:2" x14ac:dyDescent="0.25">
      <c r="A2144" s="6">
        <v>2141</v>
      </c>
      <c r="B2144" s="6" t="str">
        <f>"201604005164"</f>
        <v>201604005164</v>
      </c>
    </row>
    <row r="2145" spans="1:2" x14ac:dyDescent="0.25">
      <c r="A2145" s="6">
        <v>2142</v>
      </c>
      <c r="B2145" s="6" t="str">
        <f>"201604005283"</f>
        <v>201604005283</v>
      </c>
    </row>
    <row r="2146" spans="1:2" x14ac:dyDescent="0.25">
      <c r="A2146" s="6">
        <v>2143</v>
      </c>
      <c r="B2146" s="6" t="str">
        <f>"201604005437"</f>
        <v>201604005437</v>
      </c>
    </row>
    <row r="2147" spans="1:2" x14ac:dyDescent="0.25">
      <c r="A2147" s="6">
        <v>2144</v>
      </c>
      <c r="B2147" s="6" t="str">
        <f>"201604005635"</f>
        <v>201604005635</v>
      </c>
    </row>
    <row r="2148" spans="1:2" x14ac:dyDescent="0.25">
      <c r="A2148" s="6">
        <v>2145</v>
      </c>
      <c r="B2148" s="6" t="str">
        <f>"201604006273"</f>
        <v>201604006273</v>
      </c>
    </row>
    <row r="2149" spans="1:2" x14ac:dyDescent="0.25">
      <c r="A2149" s="6">
        <v>2146</v>
      </c>
      <c r="B2149" s="6" t="str">
        <f>"201606000016"</f>
        <v>201606000016</v>
      </c>
    </row>
    <row r="2150" spans="1:2" x14ac:dyDescent="0.25">
      <c r="A2150" s="6">
        <v>2147</v>
      </c>
      <c r="B2150" s="6" t="str">
        <f>"201606000037"</f>
        <v>201606000037</v>
      </c>
    </row>
  </sheetData>
  <sortState ref="B4:B2150">
    <sortCondition ref="B4:B2150"/>
  </sortState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2021-12-17T09:19:27Z</dcterms:modified>
</cp:coreProperties>
</file>