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1835"/>
  </bookViews>
  <sheets>
    <sheet name="1Κ_2019_ΤΕ_ΑΠΟΡΡΙΠΤΕΟΙ" sheetId="1" r:id="rId1"/>
  </sheets>
  <calcPr calcId="152511"/>
</workbook>
</file>

<file path=xl/calcChain.xml><?xml version="1.0" encoding="utf-8"?>
<calcChain xmlns="http://schemas.openxmlformats.org/spreadsheetml/2006/main">
  <c r="B7" i="1" l="1"/>
  <c r="C7" i="1"/>
  <c r="B8" i="1"/>
  <c r="C8" i="1"/>
  <c r="B9" i="1"/>
  <c r="B10" i="1"/>
  <c r="B11" i="1"/>
  <c r="B12" i="1"/>
  <c r="B13" i="1"/>
  <c r="C13" i="1"/>
  <c r="B14" i="1"/>
  <c r="B15" i="1"/>
  <c r="C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C33" i="1"/>
  <c r="B34" i="1"/>
  <c r="B35" i="1"/>
  <c r="B36" i="1"/>
  <c r="C36" i="1"/>
  <c r="B37" i="1"/>
  <c r="B38" i="1"/>
  <c r="B39" i="1"/>
  <c r="B40" i="1"/>
  <c r="B41" i="1"/>
  <c r="B42" i="1"/>
  <c r="B43" i="1"/>
  <c r="B44" i="1"/>
  <c r="B45" i="1"/>
  <c r="C45" i="1"/>
  <c r="B46" i="1"/>
  <c r="B47" i="1"/>
  <c r="B48" i="1"/>
  <c r="C48" i="1"/>
  <c r="B49" i="1"/>
  <c r="C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C70" i="1"/>
  <c r="B71" i="1"/>
  <c r="B72" i="1"/>
  <c r="B73" i="1"/>
  <c r="B74" i="1"/>
  <c r="B75" i="1"/>
  <c r="C75" i="1"/>
  <c r="B76" i="1"/>
  <c r="B77" i="1"/>
  <c r="B78" i="1"/>
  <c r="B79" i="1"/>
  <c r="B80" i="1"/>
  <c r="C80" i="1"/>
  <c r="B81" i="1"/>
  <c r="B82" i="1"/>
  <c r="B83" i="1"/>
  <c r="B84" i="1"/>
  <c r="B85" i="1"/>
  <c r="C85" i="1"/>
  <c r="B86" i="1"/>
  <c r="B87" i="1"/>
  <c r="B88" i="1"/>
  <c r="B89" i="1"/>
  <c r="B90" i="1"/>
  <c r="B91" i="1"/>
  <c r="B92" i="1"/>
  <c r="B93" i="1"/>
  <c r="C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C110" i="1"/>
  <c r="B111" i="1"/>
  <c r="B112" i="1"/>
  <c r="C112" i="1"/>
  <c r="B113" i="1"/>
  <c r="B114" i="1"/>
  <c r="B115" i="1"/>
  <c r="C115" i="1"/>
  <c r="B116" i="1"/>
  <c r="B117" i="1"/>
  <c r="B118" i="1"/>
  <c r="B119" i="1"/>
  <c r="C119" i="1"/>
  <c r="B120" i="1"/>
  <c r="C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C133" i="1"/>
  <c r="B134" i="1"/>
  <c r="B135" i="1"/>
  <c r="C135" i="1"/>
  <c r="B136" i="1"/>
  <c r="B137" i="1"/>
  <c r="B138" i="1"/>
  <c r="B139" i="1"/>
  <c r="B140" i="1"/>
  <c r="B141" i="1"/>
  <c r="B142" i="1"/>
  <c r="B143" i="1"/>
  <c r="C143" i="1"/>
  <c r="B144" i="1"/>
  <c r="B145" i="1"/>
  <c r="B146" i="1"/>
  <c r="B147" i="1"/>
  <c r="B148" i="1"/>
  <c r="B149" i="1"/>
  <c r="B150" i="1"/>
  <c r="B151" i="1"/>
  <c r="B152" i="1"/>
  <c r="B153" i="1"/>
  <c r="C153" i="1"/>
  <c r="B154" i="1"/>
  <c r="B155" i="1"/>
  <c r="B156" i="1"/>
  <c r="B157" i="1"/>
  <c r="B158" i="1"/>
  <c r="B159" i="1"/>
  <c r="B160" i="1"/>
  <c r="B161" i="1"/>
  <c r="B162" i="1"/>
  <c r="C162" i="1"/>
  <c r="B163" i="1"/>
  <c r="B164" i="1"/>
  <c r="B165" i="1"/>
  <c r="B166" i="1"/>
  <c r="B167" i="1"/>
  <c r="B168" i="1"/>
  <c r="B169" i="1"/>
  <c r="C169" i="1"/>
  <c r="B170" i="1"/>
  <c r="B171" i="1"/>
  <c r="B172" i="1"/>
  <c r="B173" i="1"/>
  <c r="B174" i="1"/>
  <c r="B175" i="1"/>
  <c r="B176" i="1"/>
  <c r="B177" i="1"/>
  <c r="C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C195" i="1"/>
  <c r="B196" i="1"/>
  <c r="B197" i="1"/>
  <c r="C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</calcChain>
</file>

<file path=xl/sharedStrings.xml><?xml version="1.0" encoding="utf-8"?>
<sst xmlns="http://schemas.openxmlformats.org/spreadsheetml/2006/main" count="200" uniqueCount="21">
  <si>
    <t>ΠΛΗΡΩΣΗ ΘΕΣΕΩΝ ΜΕ ΣΕΙΡΑ ΠΡΟΤΕΡΑΙΟΤΗΤΑΣ (ΑΡΘΡΟ 18/Ν. 2190/1994) ΠΡΟΚΗΡΥΞΗ 1Κ/2019/21/03/2019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</si>
  <si>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</si>
  <si>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</si>
  <si>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</si>
  <si>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</si>
  <si>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</si>
  <si>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ΑΝΕΠΙΤΥΧΗΣ ΕΠΙΔΟΣΗ ΣΤΗΝ ΠΡΑΚΤΙΚΗ ΔΟΚΙΜΑΣΙΑ</t>
  </si>
  <si>
    <t>ΜΗ ΠΡΟΣΕΛΕΥΣΗ ΣΤΗΝ ΠΡΑΚΤΙΚΗ ΔΟΚΙΜΑΣΙΑ</t>
  </si>
  <si>
    <t>002, 003, 005</t>
  </si>
  <si>
    <t>ΕΛΛΕΙΨΗ ΤΙΤΛΟΥ, 002, 003, 005, 009, 012</t>
  </si>
  <si>
    <t>002, 003, 005, 012</t>
  </si>
  <si>
    <t>ΜΗ ΑΠΟΣΤΟΛΗ ΕΚΤΥΠΩΜΕΝΗΣ ΜΟΡΦΗΣ ΗΛΕΚΤΡΟΝΙΚΗΣ ΑΙΤΗΣΗΣ ΣΤΟ ΣΥΝΟΛΟ ΤΗΣ</t>
  </si>
  <si>
    <t>ΜΗ ΚΑΤΑΒΟΛΗ ΠΑΡΑΒΟΛΟΥ</t>
  </si>
  <si>
    <t>ΜΗ ΚΑΤΑΘΕΣΗ ΑΠΟΔΕΚΤΟΥ, ΣΥΜΦΩΝΑ ΜΕ ΤΗΝ ΠΡΟΚΗΡΥΞΗ, ΒΑΣΙΚΟΥ ΤΙΤΛΟΥ ΣΠΟΥΔΩΝ</t>
  </si>
  <si>
    <t>ΠΑΡΑΒΟΛΟ ΔΕΣΜΕΥΜΕΝΟ Σ΄ ΑΛΛΗ ΠΡΟΚΗΡΥΞΗ</t>
  </si>
  <si>
    <t>ΕΛΛΕΙΨΗ ΤΙΤΛΟΥ, 002, 003, 005, 008, 009</t>
  </si>
  <si>
    <t>002, 003, 009</t>
  </si>
  <si>
    <t>002, 003, 005, 009</t>
  </si>
  <si>
    <t>ΔΕΝ ΕΣΤΕΙΛΕ ΦΑΚΕΛΟ ΕΝΩ ΠΡΟΣΚΛΗΘΗΚΕ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</si>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</sst>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0"/>
  <sheetViews>
    <sheetView tabSelected="1" workbookViewId="0"/>
  </sheetViews>
  <sheetFormatPr defaultRowHeight="15" x14ac:dyDescent="0.25"/>
  <cols>
    <col min="2" max="2" width="16.85546875" bestFit="1" customWidth="1"/>
    <col min="3" max="3" width="80.7109375" bestFit="1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"201406006799"</f>
        <v>201406006799</v>
      </c>
      <c r="C7" t="str">
        <f>"005"</f>
        <v>005</v>
      </c>
    </row>
    <row r="8" spans="1:3" x14ac:dyDescent="0.25">
      <c r="A8">
        <v>2</v>
      </c>
      <c r="B8" t="str">
        <f>"00215880"</f>
        <v>00215880</v>
      </c>
      <c r="C8" t="str">
        <f>"005"</f>
        <v>005</v>
      </c>
    </row>
    <row r="9" spans="1:3" x14ac:dyDescent="0.25">
      <c r="A9">
        <v>3</v>
      </c>
      <c r="B9" t="str">
        <f>"201510003268"</f>
        <v>201510003268</v>
      </c>
      <c r="C9" t="s">
        <v>6</v>
      </c>
    </row>
    <row r="10" spans="1:3" x14ac:dyDescent="0.25">
      <c r="A10">
        <v>4</v>
      </c>
      <c r="B10" t="str">
        <f>"201406013978"</f>
        <v>201406013978</v>
      </c>
      <c r="C10" t="s">
        <v>7</v>
      </c>
    </row>
    <row r="11" spans="1:3" x14ac:dyDescent="0.25">
      <c r="A11">
        <v>5</v>
      </c>
      <c r="B11" t="str">
        <f>"200712003546"</f>
        <v>200712003546</v>
      </c>
      <c r="C11" t="s">
        <v>6</v>
      </c>
    </row>
    <row r="12" spans="1:3" x14ac:dyDescent="0.25">
      <c r="A12">
        <v>6</v>
      </c>
      <c r="B12" t="str">
        <f>"201410001977"</f>
        <v>201410001977</v>
      </c>
      <c r="C12" t="s">
        <v>8</v>
      </c>
    </row>
    <row r="13" spans="1:3" x14ac:dyDescent="0.25">
      <c r="A13">
        <v>7</v>
      </c>
      <c r="B13" t="str">
        <f>"201411001805"</f>
        <v>201411001805</v>
      </c>
      <c r="C13" t="str">
        <f>"005"</f>
        <v>005</v>
      </c>
    </row>
    <row r="14" spans="1:3" x14ac:dyDescent="0.25">
      <c r="A14">
        <v>8</v>
      </c>
      <c r="B14" t="str">
        <f>"201402006625"</f>
        <v>201402006625</v>
      </c>
      <c r="C14" t="s">
        <v>6</v>
      </c>
    </row>
    <row r="15" spans="1:3" x14ac:dyDescent="0.25">
      <c r="A15">
        <v>9</v>
      </c>
      <c r="B15" t="str">
        <f>"00343941"</f>
        <v>00343941</v>
      </c>
      <c r="C15" t="str">
        <f>"005"</f>
        <v>005</v>
      </c>
    </row>
    <row r="16" spans="1:3" x14ac:dyDescent="0.25">
      <c r="A16">
        <v>10</v>
      </c>
      <c r="B16" t="str">
        <f>"00433382"</f>
        <v>00433382</v>
      </c>
      <c r="C16" t="s">
        <v>7</v>
      </c>
    </row>
    <row r="17" spans="1:3" x14ac:dyDescent="0.25">
      <c r="A17">
        <v>11</v>
      </c>
      <c r="B17" t="str">
        <f>"201406001672"</f>
        <v>201406001672</v>
      </c>
      <c r="C17" t="s">
        <v>8</v>
      </c>
    </row>
    <row r="18" spans="1:3" x14ac:dyDescent="0.25">
      <c r="A18">
        <v>12</v>
      </c>
      <c r="B18" t="str">
        <f>"201304002198"</f>
        <v>201304002198</v>
      </c>
      <c r="C18" t="s">
        <v>6</v>
      </c>
    </row>
    <row r="19" spans="1:3" x14ac:dyDescent="0.25">
      <c r="A19">
        <v>13</v>
      </c>
      <c r="B19" t="str">
        <f>"201512003155"</f>
        <v>201512003155</v>
      </c>
      <c r="C19" t="s">
        <v>9</v>
      </c>
    </row>
    <row r="20" spans="1:3" x14ac:dyDescent="0.25">
      <c r="A20">
        <v>14</v>
      </c>
      <c r="B20" t="str">
        <f>"201406003599"</f>
        <v>201406003599</v>
      </c>
      <c r="C20" t="s">
        <v>6</v>
      </c>
    </row>
    <row r="21" spans="1:3" x14ac:dyDescent="0.25">
      <c r="A21">
        <v>15</v>
      </c>
      <c r="B21" t="str">
        <f>"201411002209"</f>
        <v>201411002209</v>
      </c>
      <c r="C21" t="s">
        <v>7</v>
      </c>
    </row>
    <row r="22" spans="1:3" x14ac:dyDescent="0.25">
      <c r="A22">
        <v>16</v>
      </c>
      <c r="B22" t="str">
        <f>"201406001167"</f>
        <v>201406001167</v>
      </c>
      <c r="C22" t="s">
        <v>7</v>
      </c>
    </row>
    <row r="23" spans="1:3" x14ac:dyDescent="0.25">
      <c r="A23">
        <v>17</v>
      </c>
      <c r="B23" t="str">
        <f>"00157085"</f>
        <v>00157085</v>
      </c>
      <c r="C23" t="s">
        <v>7</v>
      </c>
    </row>
    <row r="24" spans="1:3" x14ac:dyDescent="0.25">
      <c r="A24">
        <v>18</v>
      </c>
      <c r="B24" t="str">
        <f>"200802012123"</f>
        <v>200802012123</v>
      </c>
      <c r="C24" t="s">
        <v>7</v>
      </c>
    </row>
    <row r="25" spans="1:3" x14ac:dyDescent="0.25">
      <c r="A25">
        <v>19</v>
      </c>
      <c r="B25" t="str">
        <f>"201504001797"</f>
        <v>201504001797</v>
      </c>
      <c r="C25" t="s">
        <v>7</v>
      </c>
    </row>
    <row r="26" spans="1:3" x14ac:dyDescent="0.25">
      <c r="A26">
        <v>20</v>
      </c>
      <c r="B26" t="str">
        <f>"00495493"</f>
        <v>00495493</v>
      </c>
      <c r="C26" t="s">
        <v>6</v>
      </c>
    </row>
    <row r="27" spans="1:3" x14ac:dyDescent="0.25">
      <c r="A27">
        <v>21</v>
      </c>
      <c r="B27" t="str">
        <f>"00491724"</f>
        <v>00491724</v>
      </c>
      <c r="C27" t="s">
        <v>10</v>
      </c>
    </row>
    <row r="28" spans="1:3" x14ac:dyDescent="0.25">
      <c r="A28">
        <v>22</v>
      </c>
      <c r="B28" t="str">
        <f>"00501322"</f>
        <v>00501322</v>
      </c>
      <c r="C28" t="s">
        <v>7</v>
      </c>
    </row>
    <row r="29" spans="1:3" x14ac:dyDescent="0.25">
      <c r="A29">
        <v>23</v>
      </c>
      <c r="B29" t="str">
        <f>"201506001626"</f>
        <v>201506001626</v>
      </c>
      <c r="C29" t="s">
        <v>7</v>
      </c>
    </row>
    <row r="30" spans="1:3" x14ac:dyDescent="0.25">
      <c r="A30">
        <v>24</v>
      </c>
      <c r="B30" t="str">
        <f>"00161927"</f>
        <v>00161927</v>
      </c>
      <c r="C30" t="s">
        <v>6</v>
      </c>
    </row>
    <row r="31" spans="1:3" x14ac:dyDescent="0.25">
      <c r="A31">
        <v>25</v>
      </c>
      <c r="B31" t="str">
        <f>"00240008"</f>
        <v>00240008</v>
      </c>
      <c r="C31" t="s">
        <v>6</v>
      </c>
    </row>
    <row r="32" spans="1:3" x14ac:dyDescent="0.25">
      <c r="A32">
        <v>26</v>
      </c>
      <c r="B32" t="str">
        <f>"201305000040"</f>
        <v>201305000040</v>
      </c>
      <c r="C32" t="s">
        <v>7</v>
      </c>
    </row>
    <row r="33" spans="1:3" x14ac:dyDescent="0.25">
      <c r="A33">
        <v>27</v>
      </c>
      <c r="B33" t="str">
        <f>"200801000451"</f>
        <v>200801000451</v>
      </c>
      <c r="C33" t="str">
        <f>"005"</f>
        <v>005</v>
      </c>
    </row>
    <row r="34" spans="1:3" x14ac:dyDescent="0.25">
      <c r="A34">
        <v>28</v>
      </c>
      <c r="B34" t="str">
        <f>"201402003929"</f>
        <v>201402003929</v>
      </c>
      <c r="C34" t="s">
        <v>7</v>
      </c>
    </row>
    <row r="35" spans="1:3" x14ac:dyDescent="0.25">
      <c r="A35">
        <v>29</v>
      </c>
      <c r="B35" t="str">
        <f>"201512003929"</f>
        <v>201512003929</v>
      </c>
      <c r="C35" t="s">
        <v>11</v>
      </c>
    </row>
    <row r="36" spans="1:3" x14ac:dyDescent="0.25">
      <c r="A36">
        <v>30</v>
      </c>
      <c r="B36" t="str">
        <f>"00223305"</f>
        <v>00223305</v>
      </c>
      <c r="C36" t="str">
        <f>"005"</f>
        <v>005</v>
      </c>
    </row>
    <row r="37" spans="1:3" x14ac:dyDescent="0.25">
      <c r="A37">
        <v>31</v>
      </c>
      <c r="B37" t="str">
        <f>"00436392"</f>
        <v>00436392</v>
      </c>
      <c r="C37" t="s">
        <v>12</v>
      </c>
    </row>
    <row r="38" spans="1:3" x14ac:dyDescent="0.25">
      <c r="A38">
        <v>32</v>
      </c>
      <c r="B38" t="str">
        <f>"00306565"</f>
        <v>00306565</v>
      </c>
      <c r="C38" t="s">
        <v>6</v>
      </c>
    </row>
    <row r="39" spans="1:3" x14ac:dyDescent="0.25">
      <c r="A39">
        <v>33</v>
      </c>
      <c r="B39" t="str">
        <f>"201512002455"</f>
        <v>201512002455</v>
      </c>
      <c r="C39" t="s">
        <v>13</v>
      </c>
    </row>
    <row r="40" spans="1:3" x14ac:dyDescent="0.25">
      <c r="A40">
        <v>34</v>
      </c>
      <c r="B40" t="str">
        <f>"00433199"</f>
        <v>00433199</v>
      </c>
      <c r="C40" t="s">
        <v>7</v>
      </c>
    </row>
    <row r="41" spans="1:3" x14ac:dyDescent="0.25">
      <c r="A41">
        <v>35</v>
      </c>
      <c r="B41" t="str">
        <f>"201511030469"</f>
        <v>201511030469</v>
      </c>
      <c r="C41" t="s">
        <v>7</v>
      </c>
    </row>
    <row r="42" spans="1:3" x14ac:dyDescent="0.25">
      <c r="A42">
        <v>36</v>
      </c>
      <c r="B42" t="str">
        <f>"201511035089"</f>
        <v>201511035089</v>
      </c>
      <c r="C42" t="s">
        <v>6</v>
      </c>
    </row>
    <row r="43" spans="1:3" x14ac:dyDescent="0.25">
      <c r="A43">
        <v>37</v>
      </c>
      <c r="B43" t="str">
        <f>"201404000049"</f>
        <v>201404000049</v>
      </c>
      <c r="C43" t="s">
        <v>6</v>
      </c>
    </row>
    <row r="44" spans="1:3" x14ac:dyDescent="0.25">
      <c r="A44">
        <v>38</v>
      </c>
      <c r="B44" t="str">
        <f>"201511038204"</f>
        <v>201511038204</v>
      </c>
      <c r="C44" t="s">
        <v>7</v>
      </c>
    </row>
    <row r="45" spans="1:3" x14ac:dyDescent="0.25">
      <c r="A45">
        <v>39</v>
      </c>
      <c r="B45" t="str">
        <f>"00148869"</f>
        <v>00148869</v>
      </c>
      <c r="C45" t="str">
        <f>"005"</f>
        <v>005</v>
      </c>
    </row>
    <row r="46" spans="1:3" x14ac:dyDescent="0.25">
      <c r="A46">
        <v>40</v>
      </c>
      <c r="B46" t="str">
        <f>"201406014429"</f>
        <v>201406014429</v>
      </c>
      <c r="C46" t="s">
        <v>6</v>
      </c>
    </row>
    <row r="47" spans="1:3" x14ac:dyDescent="0.25">
      <c r="A47">
        <v>41</v>
      </c>
      <c r="B47" t="str">
        <f>"201406005211"</f>
        <v>201406005211</v>
      </c>
      <c r="C47" t="s">
        <v>13</v>
      </c>
    </row>
    <row r="48" spans="1:3" x14ac:dyDescent="0.25">
      <c r="A48">
        <v>42</v>
      </c>
      <c r="B48" t="str">
        <f>"201402007266"</f>
        <v>201402007266</v>
      </c>
      <c r="C48" t="str">
        <f>"005"</f>
        <v>005</v>
      </c>
    </row>
    <row r="49" spans="1:3" x14ac:dyDescent="0.25">
      <c r="A49">
        <v>43</v>
      </c>
      <c r="B49" t="str">
        <f>"00198128"</f>
        <v>00198128</v>
      </c>
      <c r="C49" t="str">
        <f>"005"</f>
        <v>005</v>
      </c>
    </row>
    <row r="50" spans="1:3" x14ac:dyDescent="0.25">
      <c r="A50">
        <v>44</v>
      </c>
      <c r="B50" t="str">
        <f>"00186829"</f>
        <v>00186829</v>
      </c>
      <c r="C50" t="s">
        <v>7</v>
      </c>
    </row>
    <row r="51" spans="1:3" x14ac:dyDescent="0.25">
      <c r="A51">
        <v>45</v>
      </c>
      <c r="B51" t="str">
        <f>"00490268"</f>
        <v>00490268</v>
      </c>
      <c r="C51" t="s">
        <v>6</v>
      </c>
    </row>
    <row r="52" spans="1:3" x14ac:dyDescent="0.25">
      <c r="A52">
        <v>46</v>
      </c>
      <c r="B52" t="str">
        <f>"00462853"</f>
        <v>00462853</v>
      </c>
      <c r="C52" t="s">
        <v>13</v>
      </c>
    </row>
    <row r="53" spans="1:3" x14ac:dyDescent="0.25">
      <c r="A53">
        <v>47</v>
      </c>
      <c r="B53" t="str">
        <f>"201511010136"</f>
        <v>201511010136</v>
      </c>
      <c r="C53" t="s">
        <v>6</v>
      </c>
    </row>
    <row r="54" spans="1:3" x14ac:dyDescent="0.25">
      <c r="A54">
        <v>48</v>
      </c>
      <c r="B54" t="str">
        <f>"00123631"</f>
        <v>00123631</v>
      </c>
      <c r="C54" t="s">
        <v>7</v>
      </c>
    </row>
    <row r="55" spans="1:3" x14ac:dyDescent="0.25">
      <c r="A55">
        <v>49</v>
      </c>
      <c r="B55" t="str">
        <f>"201504005018"</f>
        <v>201504005018</v>
      </c>
      <c r="C55" t="s">
        <v>6</v>
      </c>
    </row>
    <row r="56" spans="1:3" x14ac:dyDescent="0.25">
      <c r="A56">
        <v>50</v>
      </c>
      <c r="B56" t="str">
        <f>"201406000977"</f>
        <v>201406000977</v>
      </c>
      <c r="C56" t="s">
        <v>7</v>
      </c>
    </row>
    <row r="57" spans="1:3" x14ac:dyDescent="0.25">
      <c r="A57">
        <v>51</v>
      </c>
      <c r="B57" t="str">
        <f>"201406001403"</f>
        <v>201406001403</v>
      </c>
      <c r="C57" t="s">
        <v>6</v>
      </c>
    </row>
    <row r="58" spans="1:3" x14ac:dyDescent="0.25">
      <c r="A58">
        <v>52</v>
      </c>
      <c r="B58" t="str">
        <f>"201406005143"</f>
        <v>201406005143</v>
      </c>
      <c r="C58" t="s">
        <v>6</v>
      </c>
    </row>
    <row r="59" spans="1:3" x14ac:dyDescent="0.25">
      <c r="A59">
        <v>53</v>
      </c>
      <c r="B59" t="str">
        <f>"201602000230"</f>
        <v>201602000230</v>
      </c>
      <c r="C59" t="s">
        <v>6</v>
      </c>
    </row>
    <row r="60" spans="1:3" x14ac:dyDescent="0.25">
      <c r="A60">
        <v>54</v>
      </c>
      <c r="B60" t="str">
        <f>"201511022413"</f>
        <v>201511022413</v>
      </c>
      <c r="C60" t="s">
        <v>6</v>
      </c>
    </row>
    <row r="61" spans="1:3" x14ac:dyDescent="0.25">
      <c r="A61">
        <v>55</v>
      </c>
      <c r="B61" t="str">
        <f>"201410011580"</f>
        <v>201410011580</v>
      </c>
      <c r="C61" t="s">
        <v>7</v>
      </c>
    </row>
    <row r="62" spans="1:3" x14ac:dyDescent="0.25">
      <c r="A62">
        <v>56</v>
      </c>
      <c r="B62" t="str">
        <f>"00186516"</f>
        <v>00186516</v>
      </c>
      <c r="C62" t="s">
        <v>7</v>
      </c>
    </row>
    <row r="63" spans="1:3" x14ac:dyDescent="0.25">
      <c r="A63">
        <v>57</v>
      </c>
      <c r="B63" t="str">
        <f>"201403000006"</f>
        <v>201403000006</v>
      </c>
      <c r="C63" t="s">
        <v>6</v>
      </c>
    </row>
    <row r="64" spans="1:3" x14ac:dyDescent="0.25">
      <c r="A64">
        <v>58</v>
      </c>
      <c r="B64" t="str">
        <f>"201402002756"</f>
        <v>201402002756</v>
      </c>
      <c r="C64" t="s">
        <v>7</v>
      </c>
    </row>
    <row r="65" spans="1:3" x14ac:dyDescent="0.25">
      <c r="A65">
        <v>59</v>
      </c>
      <c r="B65" t="str">
        <f>"201402009785"</f>
        <v>201402009785</v>
      </c>
      <c r="C65" t="s">
        <v>7</v>
      </c>
    </row>
    <row r="66" spans="1:3" x14ac:dyDescent="0.25">
      <c r="A66">
        <v>60</v>
      </c>
      <c r="B66" t="str">
        <f>"00365497"</f>
        <v>00365497</v>
      </c>
      <c r="C66" t="s">
        <v>14</v>
      </c>
    </row>
    <row r="67" spans="1:3" x14ac:dyDescent="0.25">
      <c r="A67">
        <v>61</v>
      </c>
      <c r="B67" t="str">
        <f>"201405000632"</f>
        <v>201405000632</v>
      </c>
      <c r="C67" t="s">
        <v>7</v>
      </c>
    </row>
    <row r="68" spans="1:3" x14ac:dyDescent="0.25">
      <c r="A68">
        <v>62</v>
      </c>
      <c r="B68" t="str">
        <f>"00485186"</f>
        <v>00485186</v>
      </c>
      <c r="C68" t="s">
        <v>7</v>
      </c>
    </row>
    <row r="69" spans="1:3" x14ac:dyDescent="0.25">
      <c r="A69">
        <v>63</v>
      </c>
      <c r="B69" t="str">
        <f>"201406004345"</f>
        <v>201406004345</v>
      </c>
      <c r="C69" t="s">
        <v>7</v>
      </c>
    </row>
    <row r="70" spans="1:3" x14ac:dyDescent="0.25">
      <c r="A70">
        <v>64</v>
      </c>
      <c r="B70" t="str">
        <f>"201412000231"</f>
        <v>201412000231</v>
      </c>
      <c r="C70" t="str">
        <f>"005"</f>
        <v>005</v>
      </c>
    </row>
    <row r="71" spans="1:3" x14ac:dyDescent="0.25">
      <c r="A71">
        <v>65</v>
      </c>
      <c r="B71" t="str">
        <f>"200801004307"</f>
        <v>200801004307</v>
      </c>
      <c r="C71" t="s">
        <v>7</v>
      </c>
    </row>
    <row r="72" spans="1:3" x14ac:dyDescent="0.25">
      <c r="A72">
        <v>66</v>
      </c>
      <c r="B72" t="str">
        <f>"00004122"</f>
        <v>00004122</v>
      </c>
      <c r="C72" t="s">
        <v>6</v>
      </c>
    </row>
    <row r="73" spans="1:3" x14ac:dyDescent="0.25">
      <c r="A73">
        <v>67</v>
      </c>
      <c r="B73" t="str">
        <f>"00477394"</f>
        <v>00477394</v>
      </c>
      <c r="C73" t="s">
        <v>15</v>
      </c>
    </row>
    <row r="74" spans="1:3" x14ac:dyDescent="0.25">
      <c r="A74">
        <v>68</v>
      </c>
      <c r="B74" t="str">
        <f>"00463421"</f>
        <v>00463421</v>
      </c>
      <c r="C74" t="s">
        <v>7</v>
      </c>
    </row>
    <row r="75" spans="1:3" x14ac:dyDescent="0.25">
      <c r="A75">
        <v>69</v>
      </c>
      <c r="B75" t="str">
        <f>"201406010514"</f>
        <v>201406010514</v>
      </c>
      <c r="C75" t="str">
        <f>"005"</f>
        <v>005</v>
      </c>
    </row>
    <row r="76" spans="1:3" x14ac:dyDescent="0.25">
      <c r="A76">
        <v>70</v>
      </c>
      <c r="B76" t="str">
        <f>"00436433"</f>
        <v>00436433</v>
      </c>
      <c r="C76" t="s">
        <v>7</v>
      </c>
    </row>
    <row r="77" spans="1:3" x14ac:dyDescent="0.25">
      <c r="A77">
        <v>71</v>
      </c>
      <c r="B77" t="str">
        <f>"201406004296"</f>
        <v>201406004296</v>
      </c>
      <c r="C77" t="s">
        <v>13</v>
      </c>
    </row>
    <row r="78" spans="1:3" x14ac:dyDescent="0.25">
      <c r="A78">
        <v>72</v>
      </c>
      <c r="B78" t="str">
        <f>"201406006315"</f>
        <v>201406006315</v>
      </c>
      <c r="C78" t="s">
        <v>7</v>
      </c>
    </row>
    <row r="79" spans="1:3" x14ac:dyDescent="0.25">
      <c r="A79">
        <v>73</v>
      </c>
      <c r="B79" t="str">
        <f>"00457522"</f>
        <v>00457522</v>
      </c>
      <c r="C79" t="s">
        <v>7</v>
      </c>
    </row>
    <row r="80" spans="1:3" x14ac:dyDescent="0.25">
      <c r="A80">
        <v>74</v>
      </c>
      <c r="B80" t="str">
        <f>"00495649"</f>
        <v>00495649</v>
      </c>
      <c r="C80" t="str">
        <f>"005"</f>
        <v>005</v>
      </c>
    </row>
    <row r="81" spans="1:3" x14ac:dyDescent="0.25">
      <c r="A81">
        <v>75</v>
      </c>
      <c r="B81" t="str">
        <f>"00137810"</f>
        <v>00137810</v>
      </c>
      <c r="C81" t="s">
        <v>6</v>
      </c>
    </row>
    <row r="82" spans="1:3" x14ac:dyDescent="0.25">
      <c r="A82">
        <v>76</v>
      </c>
      <c r="B82" t="str">
        <f>"200801000270"</f>
        <v>200801000270</v>
      </c>
      <c r="C82" t="s">
        <v>7</v>
      </c>
    </row>
    <row r="83" spans="1:3" x14ac:dyDescent="0.25">
      <c r="A83">
        <v>77</v>
      </c>
      <c r="B83" t="str">
        <f>"201411002352"</f>
        <v>201411002352</v>
      </c>
      <c r="C83" t="s">
        <v>12</v>
      </c>
    </row>
    <row r="84" spans="1:3" x14ac:dyDescent="0.25">
      <c r="A84">
        <v>78</v>
      </c>
      <c r="B84" t="str">
        <f>"00369105"</f>
        <v>00369105</v>
      </c>
      <c r="C84" t="s">
        <v>6</v>
      </c>
    </row>
    <row r="85" spans="1:3" x14ac:dyDescent="0.25">
      <c r="A85">
        <v>79</v>
      </c>
      <c r="B85" t="str">
        <f>"00153760"</f>
        <v>00153760</v>
      </c>
      <c r="C85" t="str">
        <f>"005"</f>
        <v>005</v>
      </c>
    </row>
    <row r="86" spans="1:3" x14ac:dyDescent="0.25">
      <c r="A86">
        <v>80</v>
      </c>
      <c r="B86" t="str">
        <f>"00229608"</f>
        <v>00229608</v>
      </c>
      <c r="C86" t="s">
        <v>7</v>
      </c>
    </row>
    <row r="87" spans="1:3" x14ac:dyDescent="0.25">
      <c r="A87">
        <v>81</v>
      </c>
      <c r="B87" t="str">
        <f>"201412004682"</f>
        <v>201412004682</v>
      </c>
      <c r="C87" t="s">
        <v>6</v>
      </c>
    </row>
    <row r="88" spans="1:3" x14ac:dyDescent="0.25">
      <c r="A88">
        <v>82</v>
      </c>
      <c r="B88" t="str">
        <f>"201405001299"</f>
        <v>201405001299</v>
      </c>
      <c r="C88" t="s">
        <v>7</v>
      </c>
    </row>
    <row r="89" spans="1:3" x14ac:dyDescent="0.25">
      <c r="A89">
        <v>83</v>
      </c>
      <c r="B89" t="str">
        <f>"200905000430"</f>
        <v>200905000430</v>
      </c>
      <c r="C89" t="s">
        <v>13</v>
      </c>
    </row>
    <row r="90" spans="1:3" x14ac:dyDescent="0.25">
      <c r="A90">
        <v>84</v>
      </c>
      <c r="B90" t="str">
        <f>"201410002294"</f>
        <v>201410002294</v>
      </c>
      <c r="C90" t="s">
        <v>6</v>
      </c>
    </row>
    <row r="91" spans="1:3" x14ac:dyDescent="0.25">
      <c r="A91">
        <v>85</v>
      </c>
      <c r="B91" t="str">
        <f>"201401001550"</f>
        <v>201401001550</v>
      </c>
      <c r="C91" t="s">
        <v>12</v>
      </c>
    </row>
    <row r="92" spans="1:3" x14ac:dyDescent="0.25">
      <c r="A92">
        <v>86</v>
      </c>
      <c r="B92" t="str">
        <f>"201511034854"</f>
        <v>201511034854</v>
      </c>
      <c r="C92" t="s">
        <v>7</v>
      </c>
    </row>
    <row r="93" spans="1:3" x14ac:dyDescent="0.25">
      <c r="A93">
        <v>87</v>
      </c>
      <c r="B93" t="str">
        <f>"201601000691"</f>
        <v>201601000691</v>
      </c>
      <c r="C93" t="str">
        <f>"005"</f>
        <v>005</v>
      </c>
    </row>
    <row r="94" spans="1:3" x14ac:dyDescent="0.25">
      <c r="A94">
        <v>88</v>
      </c>
      <c r="B94" t="str">
        <f>"201511017765"</f>
        <v>201511017765</v>
      </c>
      <c r="C94" t="s">
        <v>6</v>
      </c>
    </row>
    <row r="95" spans="1:3" x14ac:dyDescent="0.25">
      <c r="A95">
        <v>89</v>
      </c>
      <c r="B95" t="str">
        <f>"00319073"</f>
        <v>00319073</v>
      </c>
      <c r="C95" t="s">
        <v>7</v>
      </c>
    </row>
    <row r="96" spans="1:3" x14ac:dyDescent="0.25">
      <c r="A96">
        <v>90</v>
      </c>
      <c r="B96" t="str">
        <f>"201507001036"</f>
        <v>201507001036</v>
      </c>
      <c r="C96" t="s">
        <v>6</v>
      </c>
    </row>
    <row r="97" spans="1:3" x14ac:dyDescent="0.25">
      <c r="A97">
        <v>91</v>
      </c>
      <c r="B97" t="str">
        <f>"201604005053"</f>
        <v>201604005053</v>
      </c>
      <c r="C97" t="s">
        <v>7</v>
      </c>
    </row>
    <row r="98" spans="1:3" x14ac:dyDescent="0.25">
      <c r="A98">
        <v>92</v>
      </c>
      <c r="B98" t="str">
        <f>"200905000591"</f>
        <v>200905000591</v>
      </c>
      <c r="C98" t="s">
        <v>7</v>
      </c>
    </row>
    <row r="99" spans="1:3" x14ac:dyDescent="0.25">
      <c r="A99">
        <v>93</v>
      </c>
      <c r="B99" t="str">
        <f>"201507001817"</f>
        <v>201507001817</v>
      </c>
      <c r="C99" t="s">
        <v>6</v>
      </c>
    </row>
    <row r="100" spans="1:3" x14ac:dyDescent="0.25">
      <c r="A100">
        <v>94</v>
      </c>
      <c r="B100" t="str">
        <f>"201412004193"</f>
        <v>201412004193</v>
      </c>
      <c r="C100" t="s">
        <v>6</v>
      </c>
    </row>
    <row r="101" spans="1:3" x14ac:dyDescent="0.25">
      <c r="A101">
        <v>95</v>
      </c>
      <c r="B101" t="str">
        <f>"200803001067"</f>
        <v>200803001067</v>
      </c>
      <c r="C101" t="s">
        <v>12</v>
      </c>
    </row>
    <row r="102" spans="1:3" x14ac:dyDescent="0.25">
      <c r="A102">
        <v>96</v>
      </c>
      <c r="B102" t="str">
        <f>"201411000668"</f>
        <v>201411000668</v>
      </c>
      <c r="C102" t="s">
        <v>7</v>
      </c>
    </row>
    <row r="103" spans="1:3" x14ac:dyDescent="0.25">
      <c r="A103">
        <v>97</v>
      </c>
      <c r="B103" t="str">
        <f>"00003190"</f>
        <v>00003190</v>
      </c>
      <c r="C103" t="s">
        <v>12</v>
      </c>
    </row>
    <row r="104" spans="1:3" x14ac:dyDescent="0.25">
      <c r="A104">
        <v>98</v>
      </c>
      <c r="B104" t="str">
        <f>"00164172"</f>
        <v>00164172</v>
      </c>
      <c r="C104" t="s">
        <v>7</v>
      </c>
    </row>
    <row r="105" spans="1:3" x14ac:dyDescent="0.25">
      <c r="A105">
        <v>99</v>
      </c>
      <c r="B105" t="str">
        <f>"201410006817"</f>
        <v>201410006817</v>
      </c>
      <c r="C105" t="s">
        <v>6</v>
      </c>
    </row>
    <row r="106" spans="1:3" x14ac:dyDescent="0.25">
      <c r="A106">
        <v>100</v>
      </c>
      <c r="B106" t="str">
        <f>"200802002744"</f>
        <v>200802002744</v>
      </c>
      <c r="C106" t="s">
        <v>7</v>
      </c>
    </row>
    <row r="107" spans="1:3" x14ac:dyDescent="0.25">
      <c r="A107">
        <v>101</v>
      </c>
      <c r="B107" t="str">
        <f>"00485876"</f>
        <v>00485876</v>
      </c>
      <c r="C107" t="s">
        <v>6</v>
      </c>
    </row>
    <row r="108" spans="1:3" x14ac:dyDescent="0.25">
      <c r="A108">
        <v>102</v>
      </c>
      <c r="B108" t="str">
        <f>"00218114"</f>
        <v>00218114</v>
      </c>
      <c r="C108" t="s">
        <v>6</v>
      </c>
    </row>
    <row r="109" spans="1:3" x14ac:dyDescent="0.25">
      <c r="A109">
        <v>103</v>
      </c>
      <c r="B109" t="str">
        <f>"00216542"</f>
        <v>00216542</v>
      </c>
      <c r="C109" t="s">
        <v>6</v>
      </c>
    </row>
    <row r="110" spans="1:3" x14ac:dyDescent="0.25">
      <c r="A110">
        <v>104</v>
      </c>
      <c r="B110" t="str">
        <f>"00166103"</f>
        <v>00166103</v>
      </c>
      <c r="C110" t="str">
        <f>"005"</f>
        <v>005</v>
      </c>
    </row>
    <row r="111" spans="1:3" x14ac:dyDescent="0.25">
      <c r="A111">
        <v>105</v>
      </c>
      <c r="B111" t="str">
        <f>"201412005204"</f>
        <v>201412005204</v>
      </c>
      <c r="C111" t="s">
        <v>8</v>
      </c>
    </row>
    <row r="112" spans="1:3" x14ac:dyDescent="0.25">
      <c r="A112">
        <v>106</v>
      </c>
      <c r="B112" t="str">
        <f>"00491012"</f>
        <v>00491012</v>
      </c>
      <c r="C112" t="str">
        <f>"005"</f>
        <v>005</v>
      </c>
    </row>
    <row r="113" spans="1:3" x14ac:dyDescent="0.25">
      <c r="A113">
        <v>107</v>
      </c>
      <c r="B113" t="str">
        <f>"00425935"</f>
        <v>00425935</v>
      </c>
      <c r="C113" t="s">
        <v>7</v>
      </c>
    </row>
    <row r="114" spans="1:3" x14ac:dyDescent="0.25">
      <c r="A114">
        <v>108</v>
      </c>
      <c r="B114" t="str">
        <f>"200801004363"</f>
        <v>200801004363</v>
      </c>
      <c r="C114" t="s">
        <v>12</v>
      </c>
    </row>
    <row r="115" spans="1:3" x14ac:dyDescent="0.25">
      <c r="A115">
        <v>109</v>
      </c>
      <c r="B115" t="str">
        <f>"00485133"</f>
        <v>00485133</v>
      </c>
      <c r="C115" t="str">
        <f>"005"</f>
        <v>005</v>
      </c>
    </row>
    <row r="116" spans="1:3" x14ac:dyDescent="0.25">
      <c r="A116">
        <v>110</v>
      </c>
      <c r="B116" t="str">
        <f>"200809000561"</f>
        <v>200809000561</v>
      </c>
      <c r="C116" t="s">
        <v>7</v>
      </c>
    </row>
    <row r="117" spans="1:3" x14ac:dyDescent="0.25">
      <c r="A117">
        <v>111</v>
      </c>
      <c r="B117" t="str">
        <f>"00185270"</f>
        <v>00185270</v>
      </c>
      <c r="C117" t="s">
        <v>16</v>
      </c>
    </row>
    <row r="118" spans="1:3" x14ac:dyDescent="0.25">
      <c r="A118">
        <v>112</v>
      </c>
      <c r="B118" t="str">
        <f>"00237749"</f>
        <v>00237749</v>
      </c>
      <c r="C118" t="s">
        <v>10</v>
      </c>
    </row>
    <row r="119" spans="1:3" x14ac:dyDescent="0.25">
      <c r="A119">
        <v>113</v>
      </c>
      <c r="B119" t="str">
        <f>"00231888"</f>
        <v>00231888</v>
      </c>
      <c r="C119" t="str">
        <f>"001"</f>
        <v>001</v>
      </c>
    </row>
    <row r="120" spans="1:3" x14ac:dyDescent="0.25">
      <c r="A120">
        <v>114</v>
      </c>
      <c r="B120" t="str">
        <f>"00487717"</f>
        <v>00487717</v>
      </c>
      <c r="C120" t="str">
        <f>"005"</f>
        <v>005</v>
      </c>
    </row>
    <row r="121" spans="1:3" x14ac:dyDescent="0.25">
      <c r="A121">
        <v>115</v>
      </c>
      <c r="B121" t="str">
        <f>"00193879"</f>
        <v>00193879</v>
      </c>
      <c r="C121" t="s">
        <v>7</v>
      </c>
    </row>
    <row r="122" spans="1:3" x14ac:dyDescent="0.25">
      <c r="A122">
        <v>116</v>
      </c>
      <c r="B122" t="str">
        <f>"201304001808"</f>
        <v>201304001808</v>
      </c>
      <c r="C122" t="s">
        <v>13</v>
      </c>
    </row>
    <row r="123" spans="1:3" x14ac:dyDescent="0.25">
      <c r="A123">
        <v>117</v>
      </c>
      <c r="B123" t="str">
        <f>"201511007452"</f>
        <v>201511007452</v>
      </c>
      <c r="C123" t="s">
        <v>7</v>
      </c>
    </row>
    <row r="124" spans="1:3" x14ac:dyDescent="0.25">
      <c r="A124">
        <v>118</v>
      </c>
      <c r="B124" t="str">
        <f>"201402009640"</f>
        <v>201402009640</v>
      </c>
      <c r="C124" t="s">
        <v>6</v>
      </c>
    </row>
    <row r="125" spans="1:3" x14ac:dyDescent="0.25">
      <c r="A125">
        <v>119</v>
      </c>
      <c r="B125" t="str">
        <f>"201402002461"</f>
        <v>201402002461</v>
      </c>
      <c r="C125" t="s">
        <v>7</v>
      </c>
    </row>
    <row r="126" spans="1:3" x14ac:dyDescent="0.25">
      <c r="A126">
        <v>120</v>
      </c>
      <c r="B126" t="str">
        <f>"200801002496"</f>
        <v>200801002496</v>
      </c>
      <c r="C126" t="s">
        <v>7</v>
      </c>
    </row>
    <row r="127" spans="1:3" x14ac:dyDescent="0.25">
      <c r="A127">
        <v>121</v>
      </c>
      <c r="B127" t="str">
        <f>"201411000126"</f>
        <v>201411000126</v>
      </c>
      <c r="C127" t="s">
        <v>7</v>
      </c>
    </row>
    <row r="128" spans="1:3" x14ac:dyDescent="0.25">
      <c r="A128">
        <v>122</v>
      </c>
      <c r="B128" t="str">
        <f>"201402004958"</f>
        <v>201402004958</v>
      </c>
      <c r="C128" t="s">
        <v>14</v>
      </c>
    </row>
    <row r="129" spans="1:3" x14ac:dyDescent="0.25">
      <c r="A129">
        <v>123</v>
      </c>
      <c r="B129" t="str">
        <f>"00497417"</f>
        <v>00497417</v>
      </c>
      <c r="C129" t="s">
        <v>7</v>
      </c>
    </row>
    <row r="130" spans="1:3" x14ac:dyDescent="0.25">
      <c r="A130">
        <v>124</v>
      </c>
      <c r="B130" t="str">
        <f>"00122979"</f>
        <v>00122979</v>
      </c>
      <c r="C130" t="s">
        <v>7</v>
      </c>
    </row>
    <row r="131" spans="1:3" x14ac:dyDescent="0.25">
      <c r="A131">
        <v>125</v>
      </c>
      <c r="B131" t="str">
        <f>"201409006706"</f>
        <v>201409006706</v>
      </c>
      <c r="C131" t="s">
        <v>6</v>
      </c>
    </row>
    <row r="132" spans="1:3" x14ac:dyDescent="0.25">
      <c r="A132">
        <v>126</v>
      </c>
      <c r="B132" t="str">
        <f>"201402012435"</f>
        <v>201402012435</v>
      </c>
      <c r="C132" t="s">
        <v>7</v>
      </c>
    </row>
    <row r="133" spans="1:3" x14ac:dyDescent="0.25">
      <c r="A133">
        <v>127</v>
      </c>
      <c r="B133" t="str">
        <f>"00017436"</f>
        <v>00017436</v>
      </c>
      <c r="C133" t="str">
        <f>"009"</f>
        <v>009</v>
      </c>
    </row>
    <row r="134" spans="1:3" x14ac:dyDescent="0.25">
      <c r="A134">
        <v>128</v>
      </c>
      <c r="B134" t="str">
        <f>"201401000863"</f>
        <v>201401000863</v>
      </c>
      <c r="C134" t="s">
        <v>13</v>
      </c>
    </row>
    <row r="135" spans="1:3" x14ac:dyDescent="0.25">
      <c r="A135">
        <v>129</v>
      </c>
      <c r="B135" t="str">
        <f>"201402010951"</f>
        <v>201402010951</v>
      </c>
      <c r="C135" t="str">
        <f>"009"</f>
        <v>009</v>
      </c>
    </row>
    <row r="136" spans="1:3" x14ac:dyDescent="0.25">
      <c r="A136">
        <v>130</v>
      </c>
      <c r="B136" t="str">
        <f>"00184537"</f>
        <v>00184537</v>
      </c>
      <c r="C136" t="s">
        <v>7</v>
      </c>
    </row>
    <row r="137" spans="1:3" x14ac:dyDescent="0.25">
      <c r="A137">
        <v>131</v>
      </c>
      <c r="B137" t="str">
        <f>"00153569"</f>
        <v>00153569</v>
      </c>
      <c r="C137" t="s">
        <v>6</v>
      </c>
    </row>
    <row r="138" spans="1:3" x14ac:dyDescent="0.25">
      <c r="A138">
        <v>132</v>
      </c>
      <c r="B138" t="str">
        <f>"201511012064"</f>
        <v>201511012064</v>
      </c>
      <c r="C138" t="s">
        <v>6</v>
      </c>
    </row>
    <row r="139" spans="1:3" x14ac:dyDescent="0.25">
      <c r="A139">
        <v>133</v>
      </c>
      <c r="B139" t="str">
        <f>"00184116"</f>
        <v>00184116</v>
      </c>
      <c r="C139" t="s">
        <v>6</v>
      </c>
    </row>
    <row r="140" spans="1:3" x14ac:dyDescent="0.25">
      <c r="A140">
        <v>134</v>
      </c>
      <c r="B140" t="str">
        <f>"201412004266"</f>
        <v>201412004266</v>
      </c>
      <c r="C140" t="s">
        <v>6</v>
      </c>
    </row>
    <row r="141" spans="1:3" x14ac:dyDescent="0.25">
      <c r="A141">
        <v>135</v>
      </c>
      <c r="B141" t="str">
        <f>"00466293"</f>
        <v>00466293</v>
      </c>
      <c r="C141" t="s">
        <v>17</v>
      </c>
    </row>
    <row r="142" spans="1:3" x14ac:dyDescent="0.25">
      <c r="A142">
        <v>136</v>
      </c>
      <c r="B142" t="str">
        <f>"201506004066"</f>
        <v>201506004066</v>
      </c>
      <c r="C142" t="s">
        <v>6</v>
      </c>
    </row>
    <row r="143" spans="1:3" x14ac:dyDescent="0.25">
      <c r="A143">
        <v>137</v>
      </c>
      <c r="B143" t="str">
        <f>"00190702"</f>
        <v>00190702</v>
      </c>
      <c r="C143" t="str">
        <f>"005"</f>
        <v>005</v>
      </c>
    </row>
    <row r="144" spans="1:3" x14ac:dyDescent="0.25">
      <c r="A144">
        <v>138</v>
      </c>
      <c r="B144" t="str">
        <f>"201304003330"</f>
        <v>201304003330</v>
      </c>
      <c r="C144" t="s">
        <v>6</v>
      </c>
    </row>
    <row r="145" spans="1:3" x14ac:dyDescent="0.25">
      <c r="A145">
        <v>139</v>
      </c>
      <c r="B145" t="str">
        <f>"201402003531"</f>
        <v>201402003531</v>
      </c>
      <c r="C145" t="s">
        <v>6</v>
      </c>
    </row>
    <row r="146" spans="1:3" x14ac:dyDescent="0.25">
      <c r="A146">
        <v>140</v>
      </c>
      <c r="B146" t="str">
        <f>"00150008"</f>
        <v>00150008</v>
      </c>
      <c r="C146" t="s">
        <v>7</v>
      </c>
    </row>
    <row r="147" spans="1:3" x14ac:dyDescent="0.25">
      <c r="A147">
        <v>141</v>
      </c>
      <c r="B147" t="str">
        <f>"201406000512"</f>
        <v>201406000512</v>
      </c>
      <c r="C147" t="s">
        <v>6</v>
      </c>
    </row>
    <row r="148" spans="1:3" x14ac:dyDescent="0.25">
      <c r="A148">
        <v>142</v>
      </c>
      <c r="B148" t="str">
        <f>"200801006911"</f>
        <v>200801006911</v>
      </c>
      <c r="C148" t="s">
        <v>6</v>
      </c>
    </row>
    <row r="149" spans="1:3" x14ac:dyDescent="0.25">
      <c r="A149">
        <v>143</v>
      </c>
      <c r="B149" t="str">
        <f>"00163800"</f>
        <v>00163800</v>
      </c>
      <c r="C149" t="s">
        <v>7</v>
      </c>
    </row>
    <row r="150" spans="1:3" x14ac:dyDescent="0.25">
      <c r="A150">
        <v>144</v>
      </c>
      <c r="B150" t="str">
        <f>"201008000068"</f>
        <v>201008000068</v>
      </c>
      <c r="C150" t="s">
        <v>6</v>
      </c>
    </row>
    <row r="151" spans="1:3" x14ac:dyDescent="0.25">
      <c r="A151">
        <v>145</v>
      </c>
      <c r="B151" t="str">
        <f>"201410011973"</f>
        <v>201410011973</v>
      </c>
      <c r="C151" t="s">
        <v>6</v>
      </c>
    </row>
    <row r="152" spans="1:3" x14ac:dyDescent="0.25">
      <c r="A152">
        <v>146</v>
      </c>
      <c r="B152" t="str">
        <f>"201401002650"</f>
        <v>201401002650</v>
      </c>
      <c r="C152" t="s">
        <v>6</v>
      </c>
    </row>
    <row r="153" spans="1:3" x14ac:dyDescent="0.25">
      <c r="A153">
        <v>147</v>
      </c>
      <c r="B153" t="str">
        <f>"200712003148"</f>
        <v>200712003148</v>
      </c>
      <c r="C153" t="str">
        <f>"005"</f>
        <v>005</v>
      </c>
    </row>
    <row r="154" spans="1:3" x14ac:dyDescent="0.25">
      <c r="A154">
        <v>148</v>
      </c>
      <c r="B154" t="str">
        <f>"00496538"</f>
        <v>00496538</v>
      </c>
      <c r="C154" t="s">
        <v>7</v>
      </c>
    </row>
    <row r="155" spans="1:3" x14ac:dyDescent="0.25">
      <c r="A155">
        <v>149</v>
      </c>
      <c r="B155" t="str">
        <f>"00152586"</f>
        <v>00152586</v>
      </c>
      <c r="C155" t="s">
        <v>7</v>
      </c>
    </row>
    <row r="156" spans="1:3" x14ac:dyDescent="0.25">
      <c r="A156">
        <v>150</v>
      </c>
      <c r="B156" t="str">
        <f>"201511004490"</f>
        <v>201511004490</v>
      </c>
      <c r="C156" t="s">
        <v>7</v>
      </c>
    </row>
    <row r="157" spans="1:3" x14ac:dyDescent="0.25">
      <c r="A157">
        <v>151</v>
      </c>
      <c r="B157" t="str">
        <f>"00489643"</f>
        <v>00489643</v>
      </c>
      <c r="C157" t="s">
        <v>6</v>
      </c>
    </row>
    <row r="158" spans="1:3" x14ac:dyDescent="0.25">
      <c r="A158">
        <v>152</v>
      </c>
      <c r="B158" t="str">
        <f>"201409002540"</f>
        <v>201409002540</v>
      </c>
      <c r="C158" t="s">
        <v>7</v>
      </c>
    </row>
    <row r="159" spans="1:3" x14ac:dyDescent="0.25">
      <c r="A159">
        <v>153</v>
      </c>
      <c r="B159" t="str">
        <f>"201512000667"</f>
        <v>201512000667</v>
      </c>
      <c r="C159" t="s">
        <v>6</v>
      </c>
    </row>
    <row r="160" spans="1:3" x14ac:dyDescent="0.25">
      <c r="A160">
        <v>154</v>
      </c>
      <c r="B160" t="str">
        <f>"00112096"</f>
        <v>00112096</v>
      </c>
      <c r="C160" t="s">
        <v>7</v>
      </c>
    </row>
    <row r="161" spans="1:3" x14ac:dyDescent="0.25">
      <c r="A161">
        <v>155</v>
      </c>
      <c r="B161" t="str">
        <f>"201412004280"</f>
        <v>201412004280</v>
      </c>
      <c r="C161" t="s">
        <v>7</v>
      </c>
    </row>
    <row r="162" spans="1:3" x14ac:dyDescent="0.25">
      <c r="A162">
        <v>156</v>
      </c>
      <c r="B162" t="str">
        <f>"201506004152"</f>
        <v>201506004152</v>
      </c>
      <c r="C162" t="str">
        <f>"005"</f>
        <v>005</v>
      </c>
    </row>
    <row r="163" spans="1:3" x14ac:dyDescent="0.25">
      <c r="A163">
        <v>157</v>
      </c>
      <c r="B163" t="str">
        <f>"201412000729"</f>
        <v>201412000729</v>
      </c>
      <c r="C163" t="s">
        <v>6</v>
      </c>
    </row>
    <row r="164" spans="1:3" x14ac:dyDescent="0.25">
      <c r="A164">
        <v>158</v>
      </c>
      <c r="B164" t="str">
        <f>"201412000741"</f>
        <v>201412000741</v>
      </c>
      <c r="C164" t="s">
        <v>6</v>
      </c>
    </row>
    <row r="165" spans="1:3" x14ac:dyDescent="0.25">
      <c r="A165">
        <v>159</v>
      </c>
      <c r="B165" t="str">
        <f>"201412003996"</f>
        <v>201412003996</v>
      </c>
      <c r="C165" t="s">
        <v>7</v>
      </c>
    </row>
    <row r="166" spans="1:3" x14ac:dyDescent="0.25">
      <c r="A166">
        <v>160</v>
      </c>
      <c r="B166" t="str">
        <f>"201304001705"</f>
        <v>201304001705</v>
      </c>
      <c r="C166" t="s">
        <v>7</v>
      </c>
    </row>
    <row r="167" spans="1:3" x14ac:dyDescent="0.25">
      <c r="A167">
        <v>161</v>
      </c>
      <c r="B167" t="str">
        <f>"201507002213"</f>
        <v>201507002213</v>
      </c>
      <c r="C167" t="s">
        <v>13</v>
      </c>
    </row>
    <row r="168" spans="1:3" x14ac:dyDescent="0.25">
      <c r="A168">
        <v>162</v>
      </c>
      <c r="B168" t="str">
        <f>"200712002995"</f>
        <v>200712002995</v>
      </c>
      <c r="C168" t="s">
        <v>6</v>
      </c>
    </row>
    <row r="169" spans="1:3" x14ac:dyDescent="0.25">
      <c r="A169">
        <v>163</v>
      </c>
      <c r="B169" t="str">
        <f>"201412003946"</f>
        <v>201412003946</v>
      </c>
      <c r="C169" t="str">
        <f>"005"</f>
        <v>005</v>
      </c>
    </row>
    <row r="170" spans="1:3" x14ac:dyDescent="0.25">
      <c r="A170">
        <v>164</v>
      </c>
      <c r="B170" t="str">
        <f>"201012000166"</f>
        <v>201012000166</v>
      </c>
      <c r="C170" t="s">
        <v>6</v>
      </c>
    </row>
    <row r="171" spans="1:3" x14ac:dyDescent="0.25">
      <c r="A171">
        <v>165</v>
      </c>
      <c r="B171" t="str">
        <f>"201406010243"</f>
        <v>201406010243</v>
      </c>
      <c r="C171" t="s">
        <v>13</v>
      </c>
    </row>
    <row r="172" spans="1:3" x14ac:dyDescent="0.25">
      <c r="A172">
        <v>166</v>
      </c>
      <c r="B172" t="str">
        <f>"200802006171"</f>
        <v>200802006171</v>
      </c>
      <c r="C172" t="s">
        <v>6</v>
      </c>
    </row>
    <row r="173" spans="1:3" x14ac:dyDescent="0.25">
      <c r="A173">
        <v>167</v>
      </c>
      <c r="B173" t="str">
        <f>"201511034582"</f>
        <v>201511034582</v>
      </c>
      <c r="C173" t="s">
        <v>7</v>
      </c>
    </row>
    <row r="174" spans="1:3" x14ac:dyDescent="0.25">
      <c r="A174">
        <v>168</v>
      </c>
      <c r="B174" t="str">
        <f>"201411000549"</f>
        <v>201411000549</v>
      </c>
      <c r="C174" t="s">
        <v>7</v>
      </c>
    </row>
    <row r="175" spans="1:3" x14ac:dyDescent="0.25">
      <c r="A175">
        <v>169</v>
      </c>
      <c r="B175" t="str">
        <f>"201406013940"</f>
        <v>201406013940</v>
      </c>
      <c r="C175" t="s">
        <v>7</v>
      </c>
    </row>
    <row r="176" spans="1:3" x14ac:dyDescent="0.25">
      <c r="A176">
        <v>170</v>
      </c>
      <c r="B176" t="str">
        <f>"201511027679"</f>
        <v>201511027679</v>
      </c>
      <c r="C176" t="s">
        <v>7</v>
      </c>
    </row>
    <row r="177" spans="1:3" x14ac:dyDescent="0.25">
      <c r="A177">
        <v>171</v>
      </c>
      <c r="B177" t="str">
        <f>"00218907"</f>
        <v>00218907</v>
      </c>
      <c r="C177" t="str">
        <f>"005"</f>
        <v>005</v>
      </c>
    </row>
    <row r="178" spans="1:3" x14ac:dyDescent="0.25">
      <c r="A178">
        <v>172</v>
      </c>
      <c r="B178" t="str">
        <f>"00030252"</f>
        <v>00030252</v>
      </c>
      <c r="C178" t="s">
        <v>7</v>
      </c>
    </row>
    <row r="179" spans="1:3" x14ac:dyDescent="0.25">
      <c r="A179">
        <v>173</v>
      </c>
      <c r="B179" t="str">
        <f>"201210000067"</f>
        <v>201210000067</v>
      </c>
      <c r="C179" t="s">
        <v>7</v>
      </c>
    </row>
    <row r="180" spans="1:3" x14ac:dyDescent="0.25">
      <c r="A180">
        <v>174</v>
      </c>
      <c r="B180" t="str">
        <f>"200802000739"</f>
        <v>200802000739</v>
      </c>
      <c r="C180" t="s">
        <v>6</v>
      </c>
    </row>
    <row r="181" spans="1:3" x14ac:dyDescent="0.25">
      <c r="A181">
        <v>175</v>
      </c>
      <c r="B181" t="str">
        <f>"201406003176"</f>
        <v>201406003176</v>
      </c>
      <c r="C181" t="s">
        <v>7</v>
      </c>
    </row>
    <row r="182" spans="1:3" x14ac:dyDescent="0.25">
      <c r="A182">
        <v>176</v>
      </c>
      <c r="B182" t="str">
        <f>"201604005962"</f>
        <v>201604005962</v>
      </c>
      <c r="C182" t="s">
        <v>6</v>
      </c>
    </row>
    <row r="183" spans="1:3" x14ac:dyDescent="0.25">
      <c r="A183">
        <v>177</v>
      </c>
      <c r="B183" t="str">
        <f>"00159325"</f>
        <v>00159325</v>
      </c>
      <c r="C183" t="s">
        <v>7</v>
      </c>
    </row>
    <row r="184" spans="1:3" x14ac:dyDescent="0.25">
      <c r="A184">
        <v>178</v>
      </c>
      <c r="B184" t="str">
        <f>"00230310"</f>
        <v>00230310</v>
      </c>
      <c r="C184" t="s">
        <v>7</v>
      </c>
    </row>
    <row r="185" spans="1:3" x14ac:dyDescent="0.25">
      <c r="A185">
        <v>179</v>
      </c>
      <c r="B185" t="str">
        <f>"201411002258"</f>
        <v>201411002258</v>
      </c>
      <c r="C185" t="s">
        <v>6</v>
      </c>
    </row>
    <row r="186" spans="1:3" x14ac:dyDescent="0.25">
      <c r="A186">
        <v>180</v>
      </c>
      <c r="B186" t="str">
        <f>"201511029836"</f>
        <v>201511029836</v>
      </c>
      <c r="C186" t="s">
        <v>7</v>
      </c>
    </row>
    <row r="187" spans="1:3" x14ac:dyDescent="0.25">
      <c r="A187">
        <v>181</v>
      </c>
      <c r="B187" t="str">
        <f>"200809000588"</f>
        <v>200809000588</v>
      </c>
      <c r="C187" t="s">
        <v>7</v>
      </c>
    </row>
    <row r="188" spans="1:3" x14ac:dyDescent="0.25">
      <c r="A188">
        <v>182</v>
      </c>
      <c r="B188" t="str">
        <f>"200802011871"</f>
        <v>200802011871</v>
      </c>
      <c r="C188" t="s">
        <v>12</v>
      </c>
    </row>
    <row r="189" spans="1:3" x14ac:dyDescent="0.25">
      <c r="A189">
        <v>183</v>
      </c>
      <c r="B189" t="str">
        <f>"00155046"</f>
        <v>00155046</v>
      </c>
      <c r="C189" t="s">
        <v>7</v>
      </c>
    </row>
    <row r="190" spans="1:3" x14ac:dyDescent="0.25">
      <c r="A190">
        <v>184</v>
      </c>
      <c r="B190" t="str">
        <f>"00434772"</f>
        <v>00434772</v>
      </c>
      <c r="C190" t="s">
        <v>7</v>
      </c>
    </row>
    <row r="191" spans="1:3" x14ac:dyDescent="0.25">
      <c r="A191">
        <v>185</v>
      </c>
      <c r="B191" t="str">
        <f>"00463703"</f>
        <v>00463703</v>
      </c>
      <c r="C191" t="s">
        <v>6</v>
      </c>
    </row>
    <row r="192" spans="1:3" x14ac:dyDescent="0.25">
      <c r="A192">
        <v>186</v>
      </c>
      <c r="B192" t="str">
        <f>"00484747"</f>
        <v>00484747</v>
      </c>
      <c r="C192" t="s">
        <v>13</v>
      </c>
    </row>
    <row r="193" spans="1:3" x14ac:dyDescent="0.25">
      <c r="A193">
        <v>187</v>
      </c>
      <c r="B193" t="str">
        <f>"201412000255"</f>
        <v>201412000255</v>
      </c>
      <c r="C193" t="s">
        <v>7</v>
      </c>
    </row>
    <row r="194" spans="1:3" x14ac:dyDescent="0.25">
      <c r="A194">
        <v>188</v>
      </c>
      <c r="B194" t="str">
        <f>"201511007270"</f>
        <v>201511007270</v>
      </c>
      <c r="C194" t="s">
        <v>7</v>
      </c>
    </row>
    <row r="195" spans="1:3" x14ac:dyDescent="0.25">
      <c r="A195">
        <v>189</v>
      </c>
      <c r="B195" t="str">
        <f>"00489203"</f>
        <v>00489203</v>
      </c>
      <c r="C195" t="str">
        <f>"005"</f>
        <v>005</v>
      </c>
    </row>
    <row r="196" spans="1:3" x14ac:dyDescent="0.25">
      <c r="A196">
        <v>190</v>
      </c>
      <c r="B196" t="str">
        <f>"200801005782"</f>
        <v>200801005782</v>
      </c>
      <c r="C196" t="s">
        <v>6</v>
      </c>
    </row>
    <row r="197" spans="1:3" x14ac:dyDescent="0.25">
      <c r="A197">
        <v>191</v>
      </c>
      <c r="B197" t="str">
        <f>"201402007127"</f>
        <v>201402007127</v>
      </c>
      <c r="C197" t="str">
        <f>"005"</f>
        <v>005</v>
      </c>
    </row>
    <row r="198" spans="1:3" x14ac:dyDescent="0.25">
      <c r="A198">
        <v>192</v>
      </c>
      <c r="B198" t="str">
        <f>"00224684"</f>
        <v>00224684</v>
      </c>
      <c r="C198" t="s">
        <v>7</v>
      </c>
    </row>
    <row r="199" spans="1:3" x14ac:dyDescent="0.25">
      <c r="A199">
        <v>193</v>
      </c>
      <c r="B199" t="str">
        <f>"00486325"</f>
        <v>00486325</v>
      </c>
      <c r="C199" t="s">
        <v>7</v>
      </c>
    </row>
    <row r="200" spans="1:3" x14ac:dyDescent="0.25">
      <c r="A200">
        <v>194</v>
      </c>
      <c r="B200" t="str">
        <f>"00441229"</f>
        <v>00441229</v>
      </c>
      <c r="C200" t="s">
        <v>18</v>
      </c>
    </row>
    <row r="201" spans="1:3" x14ac:dyDescent="0.25">
      <c r="A201">
        <v>195</v>
      </c>
      <c r="B201" t="str">
        <f>"00489250"</f>
        <v>00489250</v>
      </c>
      <c r="C201" t="s">
        <v>18</v>
      </c>
    </row>
    <row r="202" spans="1:3" x14ac:dyDescent="0.25">
      <c r="A202">
        <v>196</v>
      </c>
      <c r="B202" t="str">
        <f>"201511036091"</f>
        <v>201511036091</v>
      </c>
      <c r="C202" t="s">
        <v>12</v>
      </c>
    </row>
    <row r="203" spans="1:3" x14ac:dyDescent="0.25">
      <c r="A203">
        <v>197</v>
      </c>
      <c r="B203" t="str">
        <f>"00487044"</f>
        <v>00487044</v>
      </c>
      <c r="C203" t="s">
        <v>18</v>
      </c>
    </row>
    <row r="204" spans="1:3" x14ac:dyDescent="0.25">
      <c r="A204">
        <v>198</v>
      </c>
      <c r="B204" t="str">
        <f>"00231220"</f>
        <v>00231220</v>
      </c>
      <c r="C204" t="s">
        <v>18</v>
      </c>
    </row>
    <row r="205" spans="1:3" x14ac:dyDescent="0.25">
      <c r="A205">
        <v>199</v>
      </c>
      <c r="B205" t="str">
        <f>"00459835"</f>
        <v>00459835</v>
      </c>
      <c r="C205" t="s">
        <v>12</v>
      </c>
    </row>
    <row r="206" spans="1:3" x14ac:dyDescent="0.25">
      <c r="A206">
        <v>200</v>
      </c>
      <c r="B206" t="str">
        <f>"00218424"</f>
        <v>00218424</v>
      </c>
      <c r="C206" t="s">
        <v>18</v>
      </c>
    </row>
    <row r="207" spans="1:3" x14ac:dyDescent="0.25">
      <c r="A207">
        <v>201</v>
      </c>
      <c r="B207" t="str">
        <f>"00491918"</f>
        <v>00491918</v>
      </c>
      <c r="C207" t="s">
        <v>18</v>
      </c>
    </row>
    <row r="208" spans="1:3" x14ac:dyDescent="0.25">
      <c r="A208">
        <v>202</v>
      </c>
      <c r="B208" t="str">
        <f>"00178866"</f>
        <v>00178866</v>
      </c>
      <c r="C208" t="s">
        <v>18</v>
      </c>
    </row>
    <row r="209" spans="1:3" x14ac:dyDescent="0.25">
      <c r="A209">
        <v>203</v>
      </c>
      <c r="B209" t="str">
        <f>"201402006862"</f>
        <v>201402006862</v>
      </c>
      <c r="C209" t="s">
        <v>18</v>
      </c>
    </row>
    <row r="210" spans="1:3" x14ac:dyDescent="0.25">
      <c r="A210">
        <v>204</v>
      </c>
      <c r="B210" t="str">
        <f>"201406002687"</f>
        <v>201406002687</v>
      </c>
      <c r="C210" t="s">
        <v>18</v>
      </c>
    </row>
    <row r="211" spans="1:3" x14ac:dyDescent="0.25">
      <c r="A211">
        <v>205</v>
      </c>
      <c r="B211" t="str">
        <f>"00227710"</f>
        <v>00227710</v>
      </c>
      <c r="C211" t="s">
        <v>18</v>
      </c>
    </row>
    <row r="212" spans="1:3" x14ac:dyDescent="0.25">
      <c r="A212">
        <v>206</v>
      </c>
      <c r="B212" t="str">
        <f>"201406008462"</f>
        <v>201406008462</v>
      </c>
      <c r="C212" t="s">
        <v>18</v>
      </c>
    </row>
    <row r="213" spans="1:3" x14ac:dyDescent="0.25">
      <c r="A213">
        <v>207</v>
      </c>
      <c r="B213" t="str">
        <f>"201511033784"</f>
        <v>201511033784</v>
      </c>
      <c r="C213" t="s">
        <v>18</v>
      </c>
    </row>
    <row r="214" spans="1:3" x14ac:dyDescent="0.25">
      <c r="A214">
        <v>208</v>
      </c>
      <c r="B214" t="str">
        <f>"00159146"</f>
        <v>00159146</v>
      </c>
      <c r="C214" t="s">
        <v>18</v>
      </c>
    </row>
    <row r="215" spans="1:3" x14ac:dyDescent="0.25">
      <c r="A215">
        <v>209</v>
      </c>
      <c r="B215" t="str">
        <f>"201406003347"</f>
        <v>201406003347</v>
      </c>
      <c r="C215" t="s">
        <v>18</v>
      </c>
    </row>
    <row r="216" spans="1:3" x14ac:dyDescent="0.25">
      <c r="A216">
        <v>210</v>
      </c>
      <c r="B216" t="str">
        <f>"00190387"</f>
        <v>00190387</v>
      </c>
      <c r="C216" t="s">
        <v>18</v>
      </c>
    </row>
    <row r="217" spans="1:3" x14ac:dyDescent="0.25">
      <c r="A217">
        <v>211</v>
      </c>
      <c r="B217" t="str">
        <f>"201506002779"</f>
        <v>201506002779</v>
      </c>
      <c r="C217" t="s">
        <v>14</v>
      </c>
    </row>
    <row r="218" spans="1:3" x14ac:dyDescent="0.25">
      <c r="A218">
        <v>212</v>
      </c>
      <c r="B218" t="str">
        <f>"201412004993"</f>
        <v>201412004993</v>
      </c>
      <c r="C218" t="s">
        <v>18</v>
      </c>
    </row>
    <row r="219" spans="1:3" x14ac:dyDescent="0.25">
      <c r="A219">
        <v>213</v>
      </c>
      <c r="B219" t="str">
        <f>"00203425"</f>
        <v>00203425</v>
      </c>
      <c r="C219" t="s">
        <v>18</v>
      </c>
    </row>
    <row r="220" spans="1:3" x14ac:dyDescent="0.25">
      <c r="A220">
        <v>214</v>
      </c>
      <c r="B220" t="str">
        <f>"201406001796"</f>
        <v>201406001796</v>
      </c>
      <c r="C220" t="s">
        <v>12</v>
      </c>
    </row>
    <row r="221" spans="1:3" x14ac:dyDescent="0.25">
      <c r="A221">
        <v>215</v>
      </c>
      <c r="B221" t="str">
        <f>"00228394"</f>
        <v>00228394</v>
      </c>
      <c r="C221" t="s">
        <v>18</v>
      </c>
    </row>
    <row r="222" spans="1:3" x14ac:dyDescent="0.25">
      <c r="A222">
        <v>216</v>
      </c>
      <c r="B222" t="str">
        <f>"00230853"</f>
        <v>00230853</v>
      </c>
      <c r="C222" t="s">
        <v>18</v>
      </c>
    </row>
    <row r="223" spans="1:3" x14ac:dyDescent="0.25">
      <c r="A223">
        <v>217</v>
      </c>
      <c r="B223" t="str">
        <f>"00241870"</f>
        <v>00241870</v>
      </c>
      <c r="C223" t="s">
        <v>18</v>
      </c>
    </row>
    <row r="224" spans="1:3" x14ac:dyDescent="0.25">
      <c r="A224">
        <v>218</v>
      </c>
      <c r="B224" t="str">
        <f>"00010982"</f>
        <v>00010982</v>
      </c>
      <c r="C224" t="s">
        <v>18</v>
      </c>
    </row>
    <row r="225" spans="1:3" x14ac:dyDescent="0.25">
      <c r="A225">
        <v>219</v>
      </c>
      <c r="B225" t="str">
        <f>"201406005240"</f>
        <v>201406005240</v>
      </c>
      <c r="C225" t="s">
        <v>18</v>
      </c>
    </row>
    <row r="228" spans="1:3" x14ac:dyDescent="0.25">
      <c r="A228" t="s">
        <v>19</v>
      </c>
    </row>
    <row r="229" spans="1:3" x14ac:dyDescent="0.25">
      <c r="A229" t="s">
        <v>20</v>
      </c>
    </row>
    <row r="230" spans="1:3" x14ac:dyDescent="0.25">
      <c r="A230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1Κ_2019_ΤΕ_ΑΠΟΡΡΙΠΤΕΟΙ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Lymperis Stavros</dc:creator>
  <cp:lastModifiedBy>Lymperis Stavros</cp:lastModifiedBy>
  <dcterms:created xsi:type="dcterms:W3CDTF">2021-12-24T07:13:08Z</dcterms:created>
  <dcterms:modified xsi:type="dcterms:W3CDTF">2021-12-24T07:13:54Z</dcterms:modified>
</cp:coreProperties>
</file>