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ggelop\Desktop\3Κ_2020_ΠΕ_ΟΡΙΣΤΙΚΑ_ΕΥΡΥ\"/>
    </mc:Choice>
  </mc:AlternateContent>
  <bookViews>
    <workbookView xWindow="0" yWindow="0" windowWidth="28800" windowHeight="12000"/>
  </bookViews>
  <sheets>
    <sheet name="3Κ_2020_Π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C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C51" i="1"/>
  <c r="B52" i="1"/>
  <c r="B53" i="1"/>
  <c r="B54" i="1"/>
  <c r="B55" i="1"/>
  <c r="B56" i="1"/>
  <c r="B57" i="1"/>
  <c r="C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C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C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C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C281" i="1"/>
  <c r="B282" i="1"/>
  <c r="C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C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C327" i="1"/>
  <c r="B328" i="1"/>
  <c r="B329" i="1"/>
  <c r="B330" i="1"/>
  <c r="B331" i="1"/>
  <c r="B332" i="1"/>
  <c r="B333" i="1"/>
  <c r="B334" i="1"/>
  <c r="C334" i="1"/>
  <c r="B335" i="1"/>
  <c r="B336" i="1"/>
  <c r="B337" i="1"/>
  <c r="B338" i="1"/>
  <c r="B339" i="1"/>
  <c r="B340" i="1"/>
  <c r="B341" i="1"/>
  <c r="B342" i="1"/>
  <c r="B343" i="1"/>
  <c r="B344" i="1"/>
  <c r="C344" i="1"/>
  <c r="B345" i="1"/>
  <c r="B346" i="1"/>
  <c r="B347" i="1"/>
  <c r="B348" i="1"/>
  <c r="B349" i="1"/>
  <c r="B350" i="1"/>
  <c r="B351" i="1"/>
  <c r="B352" i="1"/>
  <c r="C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C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C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C429" i="1"/>
  <c r="B430" i="1"/>
  <c r="B431" i="1"/>
  <c r="B432" i="1"/>
  <c r="B433" i="1"/>
  <c r="B434" i="1"/>
  <c r="B435" i="1"/>
  <c r="B436" i="1"/>
  <c r="B437" i="1"/>
  <c r="B438" i="1"/>
  <c r="C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C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C483" i="1"/>
  <c r="B484" i="1"/>
  <c r="B485" i="1"/>
  <c r="B486" i="1"/>
  <c r="B487" i="1"/>
  <c r="B488" i="1"/>
  <c r="B489" i="1"/>
  <c r="B490" i="1"/>
  <c r="B491" i="1"/>
  <c r="B492" i="1"/>
  <c r="C492" i="1"/>
  <c r="B493" i="1"/>
  <c r="B494" i="1"/>
  <c r="B495" i="1"/>
  <c r="B496" i="1"/>
  <c r="B497" i="1"/>
  <c r="B498" i="1"/>
  <c r="B499" i="1"/>
  <c r="B500" i="1"/>
  <c r="B501" i="1"/>
</calcChain>
</file>

<file path=xl/sharedStrings.xml><?xml version="1.0" encoding="utf-8"?>
<sst xmlns="http://schemas.openxmlformats.org/spreadsheetml/2006/main" count="484" uniqueCount="28">
  <si>
    <t>ΠΛΗΡΩΣΗ ΘΕΣΕΩΝ ΜΕ ΣΕΙΡΑ ΠΡΟΤΕΡΑΙΟΤΗΤΑΣ (ΑΡΘΡΟ 18/Ν. 2190/1994) ΠΡΟΚΗΡΥΞΗ 3Κ/2020/16/06/2020</t>
  </si>
  <si>
    <t>Κ Α Τ Α Σ Τ Α Σ Η    Α Π Ο Ρ Ρ Ι Π Τ Ε Ω Ν</t>
  </si>
  <si>
    <t>ΠΑΝΕΠΙΣΤΗΜΙΑΚΗΣ ΕΚΠΑΙΔΕΥΣΗΣ (ΠΕ)</t>
  </si>
  <si>
    <t>Α/Α</t>
  </si>
  <si>
    <t>Α.Μ. ΥΠΟΨΗΦΙΟΥ</t>
  </si>
  <si>
    <t>ΑΙΤΙΟΛΟΓΙΑ ΑΠΟΡΡΙΨΗΣ</t>
  </si>
  <si>
    <t>ΜΗ ΑΠΟΣΤΟΛΗ ΕΚΤΥΠΩΜΕΝΗΣ ΜΟΡΦΗΣ ΗΛΕΚΤΡΟΝΙΚΗΣ ΑΙΤΗΣΗΣ ΣΤΟ ΣΥΝΟΛΟ ΤΗΣ ΚΑΙ ΔΙΚΑΙΟΛΟΓΗΤΙΚΩΝ</t>
  </si>
  <si>
    <t>ΜΗ ΚΑΤΑΒΟΛΗ ΠΑΡΑΒΟΛΟΥ</t>
  </si>
  <si>
    <t>002, 011, 015</t>
  </si>
  <si>
    <t>002, 003, 011, 012, 015</t>
  </si>
  <si>
    <t>002, 011</t>
  </si>
  <si>
    <t>002, 003, 011, 015</t>
  </si>
  <si>
    <t>ΠΑΡΑΒΟΛΟ ΔΕΣΜΕΥΜΕΝΟ Σ΄ ΑΛΛΗ ΠΡΟΚΗΡΥΞΗ</t>
  </si>
  <si>
    <t>002, 008, 011, 013, 015</t>
  </si>
  <si>
    <t>002, 011, 013, 015</t>
  </si>
  <si>
    <t>001, 002, 003, 015</t>
  </si>
  <si>
    <t>002, 015</t>
  </si>
  <si>
    <t>ΟΡΙΟ ΗΛΙΚΙΑΣ ΥΠΟΨΗΦΙΟΥ</t>
  </si>
  <si>
    <t>ΜΗ ΥΠΟΒΟΛΗ ΗΛΕΚΤΡΟΝΙΚΗΣ ΑΙΤΗΣΗΣ</t>
  </si>
  <si>
    <t>ΕΛΛΕΙΨΗ ΤΙΤΛΟΥ, 002, 005, 011, 012, 015</t>
  </si>
  <si>
    <t>ΕΛΛΕΙΨΗ ΤΙΤΛΟΥ, 002, 003</t>
  </si>
  <si>
    <t>001, 002, 005, 011, 012, 015</t>
  </si>
  <si>
    <t>ΜΗ ΥΠΟΒΟΛΗ ΑΠΟΔΕΚΤΟΥ, ΣΥΜΦΩΝΑ ΜΕ ΤΗΝ ΠΡΟΚΗΡΥΞΗ, ΒΑΣΙΚΟΥ ΤΙΤΛΟΥ ΣΠΟΥΔΩΝ (ΕΛΛΕΙΨΗ ΤΙΤΛΟΥ)</t>
  </si>
  <si>
    <t>002, 003, 015</t>
  </si>
  <si>
    <t>002, 003, 006, 011, 015</t>
  </si>
  <si>
    <t>002, 011, 012, 015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</si>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</sst>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6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"00716830"</f>
        <v>00716830</v>
      </c>
      <c r="C7" t="s">
        <v>6</v>
      </c>
    </row>
    <row r="8" spans="1:3" x14ac:dyDescent="0.25">
      <c r="A8">
        <v>2</v>
      </c>
      <c r="B8" t="str">
        <f>"00711793"</f>
        <v>00711793</v>
      </c>
      <c r="C8" t="s">
        <v>7</v>
      </c>
    </row>
    <row r="9" spans="1:3" x14ac:dyDescent="0.25">
      <c r="A9">
        <v>3</v>
      </c>
      <c r="B9" t="str">
        <f>"00483884"</f>
        <v>00483884</v>
      </c>
      <c r="C9" t="s">
        <v>7</v>
      </c>
    </row>
    <row r="10" spans="1:3" x14ac:dyDescent="0.25">
      <c r="A10">
        <v>4</v>
      </c>
      <c r="B10" t="str">
        <f>"00661759"</f>
        <v>00661759</v>
      </c>
      <c r="C10" t="s">
        <v>8</v>
      </c>
    </row>
    <row r="11" spans="1:3" x14ac:dyDescent="0.25">
      <c r="A11">
        <v>5</v>
      </c>
      <c r="B11" t="str">
        <f>"00684807"</f>
        <v>00684807</v>
      </c>
      <c r="C11" t="s">
        <v>7</v>
      </c>
    </row>
    <row r="12" spans="1:3" x14ac:dyDescent="0.25">
      <c r="A12">
        <v>6</v>
      </c>
      <c r="B12" t="str">
        <f>"00648390"</f>
        <v>00648390</v>
      </c>
      <c r="C12" t="s">
        <v>7</v>
      </c>
    </row>
    <row r="13" spans="1:3" x14ac:dyDescent="0.25">
      <c r="A13">
        <v>7</v>
      </c>
      <c r="B13" t="str">
        <f>"00656586"</f>
        <v>00656586</v>
      </c>
      <c r="C13" t="s">
        <v>7</v>
      </c>
    </row>
    <row r="14" spans="1:3" x14ac:dyDescent="0.25">
      <c r="A14">
        <v>8</v>
      </c>
      <c r="B14" t="str">
        <f>"00557440"</f>
        <v>00557440</v>
      </c>
      <c r="C14" t="s">
        <v>7</v>
      </c>
    </row>
    <row r="15" spans="1:3" x14ac:dyDescent="0.25">
      <c r="A15">
        <v>9</v>
      </c>
      <c r="B15" t="str">
        <f>"00715831"</f>
        <v>00715831</v>
      </c>
      <c r="C15" t="s">
        <v>6</v>
      </c>
    </row>
    <row r="16" spans="1:3" x14ac:dyDescent="0.25">
      <c r="A16">
        <v>10</v>
      </c>
      <c r="B16" t="str">
        <f>"201504004283"</f>
        <v>201504004283</v>
      </c>
      <c r="C16" t="s">
        <v>6</v>
      </c>
    </row>
    <row r="17" spans="1:3" x14ac:dyDescent="0.25">
      <c r="A17">
        <v>11</v>
      </c>
      <c r="B17" t="str">
        <f>"00661547"</f>
        <v>00661547</v>
      </c>
      <c r="C17" t="s">
        <v>6</v>
      </c>
    </row>
    <row r="18" spans="1:3" x14ac:dyDescent="0.25">
      <c r="A18">
        <v>12</v>
      </c>
      <c r="B18" t="str">
        <f>"00689870"</f>
        <v>00689870</v>
      </c>
      <c r="C18" t="s">
        <v>9</v>
      </c>
    </row>
    <row r="19" spans="1:3" x14ac:dyDescent="0.25">
      <c r="A19">
        <v>13</v>
      </c>
      <c r="B19" t="str">
        <f>"00605357"</f>
        <v>00605357</v>
      </c>
      <c r="C19" t="s">
        <v>7</v>
      </c>
    </row>
    <row r="20" spans="1:3" x14ac:dyDescent="0.25">
      <c r="A20">
        <v>14</v>
      </c>
      <c r="B20" t="str">
        <f>"00310019"</f>
        <v>00310019</v>
      </c>
      <c r="C20" t="s">
        <v>7</v>
      </c>
    </row>
    <row r="21" spans="1:3" x14ac:dyDescent="0.25">
      <c r="A21">
        <v>15</v>
      </c>
      <c r="B21" t="str">
        <f>"00717168"</f>
        <v>00717168</v>
      </c>
      <c r="C21" t="s">
        <v>6</v>
      </c>
    </row>
    <row r="22" spans="1:3" x14ac:dyDescent="0.25">
      <c r="A22">
        <v>16</v>
      </c>
      <c r="B22" t="str">
        <f>"201504004097"</f>
        <v>201504004097</v>
      </c>
      <c r="C22" t="s">
        <v>6</v>
      </c>
    </row>
    <row r="23" spans="1:3" x14ac:dyDescent="0.25">
      <c r="A23">
        <v>17</v>
      </c>
      <c r="B23" t="str">
        <f>"00716509"</f>
        <v>00716509</v>
      </c>
      <c r="C23" t="s">
        <v>7</v>
      </c>
    </row>
    <row r="24" spans="1:3" x14ac:dyDescent="0.25">
      <c r="A24">
        <v>18</v>
      </c>
      <c r="B24" t="str">
        <f>"00679557"</f>
        <v>00679557</v>
      </c>
      <c r="C24" t="s">
        <v>7</v>
      </c>
    </row>
    <row r="25" spans="1:3" x14ac:dyDescent="0.25">
      <c r="A25">
        <v>19</v>
      </c>
      <c r="B25" t="str">
        <f>"00143007"</f>
        <v>00143007</v>
      </c>
      <c r="C25" t="str">
        <f>"015"</f>
        <v>015</v>
      </c>
    </row>
    <row r="26" spans="1:3" x14ac:dyDescent="0.25">
      <c r="A26">
        <v>20</v>
      </c>
      <c r="B26" t="str">
        <f>"00709125"</f>
        <v>00709125</v>
      </c>
      <c r="C26" t="s">
        <v>7</v>
      </c>
    </row>
    <row r="27" spans="1:3" x14ac:dyDescent="0.25">
      <c r="A27">
        <v>21</v>
      </c>
      <c r="B27" t="str">
        <f>"00308549"</f>
        <v>00308549</v>
      </c>
      <c r="C27" t="s">
        <v>7</v>
      </c>
    </row>
    <row r="28" spans="1:3" x14ac:dyDescent="0.25">
      <c r="A28">
        <v>22</v>
      </c>
      <c r="B28" t="str">
        <f>"201604003010"</f>
        <v>201604003010</v>
      </c>
      <c r="C28" t="s">
        <v>7</v>
      </c>
    </row>
    <row r="29" spans="1:3" x14ac:dyDescent="0.25">
      <c r="A29">
        <v>23</v>
      </c>
      <c r="B29" t="str">
        <f>"00713572"</f>
        <v>00713572</v>
      </c>
      <c r="C29" t="s">
        <v>7</v>
      </c>
    </row>
    <row r="30" spans="1:3" x14ac:dyDescent="0.25">
      <c r="A30">
        <v>24</v>
      </c>
      <c r="B30" t="str">
        <f>"00155440"</f>
        <v>00155440</v>
      </c>
      <c r="C30" t="s">
        <v>7</v>
      </c>
    </row>
    <row r="31" spans="1:3" x14ac:dyDescent="0.25">
      <c r="A31">
        <v>25</v>
      </c>
      <c r="B31" t="str">
        <f>"200811001369"</f>
        <v>200811001369</v>
      </c>
      <c r="C31" t="s">
        <v>6</v>
      </c>
    </row>
    <row r="32" spans="1:3" x14ac:dyDescent="0.25">
      <c r="A32">
        <v>26</v>
      </c>
      <c r="B32" t="str">
        <f>"00712595"</f>
        <v>00712595</v>
      </c>
      <c r="C32" t="s">
        <v>6</v>
      </c>
    </row>
    <row r="33" spans="1:3" x14ac:dyDescent="0.25">
      <c r="A33">
        <v>27</v>
      </c>
      <c r="B33" t="str">
        <f>"201510002132"</f>
        <v>201510002132</v>
      </c>
      <c r="C33" t="s">
        <v>7</v>
      </c>
    </row>
    <row r="34" spans="1:3" x14ac:dyDescent="0.25">
      <c r="A34">
        <v>28</v>
      </c>
      <c r="B34" t="str">
        <f>"00361357"</f>
        <v>00361357</v>
      </c>
      <c r="C34" t="s">
        <v>10</v>
      </c>
    </row>
    <row r="35" spans="1:3" x14ac:dyDescent="0.25">
      <c r="A35">
        <v>29</v>
      </c>
      <c r="B35" t="str">
        <f>"00714384"</f>
        <v>00714384</v>
      </c>
      <c r="C35" t="s">
        <v>7</v>
      </c>
    </row>
    <row r="36" spans="1:3" x14ac:dyDescent="0.25">
      <c r="A36">
        <v>30</v>
      </c>
      <c r="B36" t="str">
        <f>"00712503"</f>
        <v>00712503</v>
      </c>
      <c r="C36" t="s">
        <v>6</v>
      </c>
    </row>
    <row r="37" spans="1:3" x14ac:dyDescent="0.25">
      <c r="A37">
        <v>31</v>
      </c>
      <c r="B37" t="str">
        <f>"00529094"</f>
        <v>00529094</v>
      </c>
      <c r="C37" t="s">
        <v>11</v>
      </c>
    </row>
    <row r="38" spans="1:3" x14ac:dyDescent="0.25">
      <c r="A38">
        <v>32</v>
      </c>
      <c r="B38" t="str">
        <f>"00717194"</f>
        <v>00717194</v>
      </c>
      <c r="C38" t="s">
        <v>7</v>
      </c>
    </row>
    <row r="39" spans="1:3" x14ac:dyDescent="0.25">
      <c r="A39">
        <v>33</v>
      </c>
      <c r="B39" t="str">
        <f>"00130731"</f>
        <v>00130731</v>
      </c>
      <c r="C39" t="s">
        <v>7</v>
      </c>
    </row>
    <row r="40" spans="1:3" x14ac:dyDescent="0.25">
      <c r="A40">
        <v>34</v>
      </c>
      <c r="B40" t="str">
        <f>"00654978"</f>
        <v>00654978</v>
      </c>
      <c r="C40" t="s">
        <v>7</v>
      </c>
    </row>
    <row r="41" spans="1:3" x14ac:dyDescent="0.25">
      <c r="A41">
        <v>35</v>
      </c>
      <c r="B41" t="str">
        <f>"00716938"</f>
        <v>00716938</v>
      </c>
      <c r="C41" t="s">
        <v>7</v>
      </c>
    </row>
    <row r="42" spans="1:3" x14ac:dyDescent="0.25">
      <c r="A42">
        <v>36</v>
      </c>
      <c r="B42" t="str">
        <f>"00716893"</f>
        <v>00716893</v>
      </c>
      <c r="C42" t="s">
        <v>7</v>
      </c>
    </row>
    <row r="43" spans="1:3" x14ac:dyDescent="0.25">
      <c r="A43">
        <v>37</v>
      </c>
      <c r="B43" t="str">
        <f>"00206283"</f>
        <v>00206283</v>
      </c>
      <c r="C43" t="s">
        <v>7</v>
      </c>
    </row>
    <row r="44" spans="1:3" x14ac:dyDescent="0.25">
      <c r="A44">
        <v>38</v>
      </c>
      <c r="B44" t="str">
        <f>"00711949"</f>
        <v>00711949</v>
      </c>
      <c r="C44" t="s">
        <v>6</v>
      </c>
    </row>
    <row r="45" spans="1:3" x14ac:dyDescent="0.25">
      <c r="A45">
        <v>39</v>
      </c>
      <c r="B45" t="str">
        <f>"00713998"</f>
        <v>00713998</v>
      </c>
      <c r="C45" t="s">
        <v>7</v>
      </c>
    </row>
    <row r="46" spans="1:3" x14ac:dyDescent="0.25">
      <c r="A46">
        <v>40</v>
      </c>
      <c r="B46" t="str">
        <f>"201410002994"</f>
        <v>201410002994</v>
      </c>
      <c r="C46" t="s">
        <v>7</v>
      </c>
    </row>
    <row r="47" spans="1:3" x14ac:dyDescent="0.25">
      <c r="A47">
        <v>41</v>
      </c>
      <c r="B47" t="str">
        <f>"00488293"</f>
        <v>00488293</v>
      </c>
      <c r="C47" t="s">
        <v>7</v>
      </c>
    </row>
    <row r="48" spans="1:3" x14ac:dyDescent="0.25">
      <c r="A48">
        <v>42</v>
      </c>
      <c r="B48" t="str">
        <f>"00107369"</f>
        <v>00107369</v>
      </c>
      <c r="C48" t="s">
        <v>7</v>
      </c>
    </row>
    <row r="49" spans="1:3" x14ac:dyDescent="0.25">
      <c r="A49">
        <v>43</v>
      </c>
      <c r="B49" t="str">
        <f>"00715004"</f>
        <v>00715004</v>
      </c>
      <c r="C49" t="s">
        <v>7</v>
      </c>
    </row>
    <row r="50" spans="1:3" x14ac:dyDescent="0.25">
      <c r="A50">
        <v>44</v>
      </c>
      <c r="B50" t="str">
        <f>"201405001709"</f>
        <v>201405001709</v>
      </c>
      <c r="C50" t="s">
        <v>7</v>
      </c>
    </row>
    <row r="51" spans="1:3" x14ac:dyDescent="0.25">
      <c r="A51">
        <v>45</v>
      </c>
      <c r="B51" t="str">
        <f>"00606563"</f>
        <v>00606563</v>
      </c>
      <c r="C51" t="str">
        <f>"001"</f>
        <v>001</v>
      </c>
    </row>
    <row r="52" spans="1:3" x14ac:dyDescent="0.25">
      <c r="A52">
        <v>46</v>
      </c>
      <c r="B52" t="str">
        <f>"00541584"</f>
        <v>00541584</v>
      </c>
      <c r="C52" t="s">
        <v>7</v>
      </c>
    </row>
    <row r="53" spans="1:3" x14ac:dyDescent="0.25">
      <c r="A53">
        <v>47</v>
      </c>
      <c r="B53" t="str">
        <f>"200802012098"</f>
        <v>200802012098</v>
      </c>
      <c r="C53" t="s">
        <v>6</v>
      </c>
    </row>
    <row r="54" spans="1:3" x14ac:dyDescent="0.25">
      <c r="A54">
        <v>48</v>
      </c>
      <c r="B54" t="str">
        <f>"00684717"</f>
        <v>00684717</v>
      </c>
      <c r="C54" t="s">
        <v>7</v>
      </c>
    </row>
    <row r="55" spans="1:3" x14ac:dyDescent="0.25">
      <c r="A55">
        <v>49</v>
      </c>
      <c r="B55" t="str">
        <f>"200811000829"</f>
        <v>200811000829</v>
      </c>
      <c r="C55" t="s">
        <v>7</v>
      </c>
    </row>
    <row r="56" spans="1:3" x14ac:dyDescent="0.25">
      <c r="A56">
        <v>50</v>
      </c>
      <c r="B56" t="str">
        <f>"00310793"</f>
        <v>00310793</v>
      </c>
      <c r="C56" t="s">
        <v>7</v>
      </c>
    </row>
    <row r="57" spans="1:3" x14ac:dyDescent="0.25">
      <c r="A57">
        <v>51</v>
      </c>
      <c r="B57" t="str">
        <f>"201308000076"</f>
        <v>201308000076</v>
      </c>
      <c r="C57" t="str">
        <f>"009"</f>
        <v>009</v>
      </c>
    </row>
    <row r="58" spans="1:3" x14ac:dyDescent="0.25">
      <c r="A58">
        <v>52</v>
      </c>
      <c r="B58" t="str">
        <f>"00711957"</f>
        <v>00711957</v>
      </c>
      <c r="C58" t="s">
        <v>6</v>
      </c>
    </row>
    <row r="59" spans="1:3" x14ac:dyDescent="0.25">
      <c r="A59">
        <v>53</v>
      </c>
      <c r="B59" t="str">
        <f>"00716600"</f>
        <v>00716600</v>
      </c>
      <c r="C59" t="s">
        <v>7</v>
      </c>
    </row>
    <row r="60" spans="1:3" x14ac:dyDescent="0.25">
      <c r="A60">
        <v>54</v>
      </c>
      <c r="B60" t="str">
        <f>"00709412"</f>
        <v>00709412</v>
      </c>
      <c r="C60" t="s">
        <v>7</v>
      </c>
    </row>
    <row r="61" spans="1:3" x14ac:dyDescent="0.25">
      <c r="A61">
        <v>55</v>
      </c>
      <c r="B61" t="str">
        <f>"201402009168"</f>
        <v>201402009168</v>
      </c>
      <c r="C61" t="s">
        <v>7</v>
      </c>
    </row>
    <row r="62" spans="1:3" x14ac:dyDescent="0.25">
      <c r="A62">
        <v>56</v>
      </c>
      <c r="B62" t="str">
        <f>"00716083"</f>
        <v>00716083</v>
      </c>
      <c r="C62" t="s">
        <v>7</v>
      </c>
    </row>
    <row r="63" spans="1:3" x14ac:dyDescent="0.25">
      <c r="A63">
        <v>57</v>
      </c>
      <c r="B63" t="str">
        <f>"00683399"</f>
        <v>00683399</v>
      </c>
      <c r="C63" t="s">
        <v>6</v>
      </c>
    </row>
    <row r="64" spans="1:3" x14ac:dyDescent="0.25">
      <c r="A64">
        <v>58</v>
      </c>
      <c r="B64" t="str">
        <f>"00715176"</f>
        <v>00715176</v>
      </c>
      <c r="C64" t="s">
        <v>6</v>
      </c>
    </row>
    <row r="65" spans="1:3" x14ac:dyDescent="0.25">
      <c r="A65">
        <v>59</v>
      </c>
      <c r="B65" t="str">
        <f>"00114958"</f>
        <v>00114958</v>
      </c>
      <c r="C65" t="s">
        <v>7</v>
      </c>
    </row>
    <row r="66" spans="1:3" x14ac:dyDescent="0.25">
      <c r="A66">
        <v>60</v>
      </c>
      <c r="B66" t="str">
        <f>"00492086"</f>
        <v>00492086</v>
      </c>
      <c r="C66" t="s">
        <v>7</v>
      </c>
    </row>
    <row r="67" spans="1:3" x14ac:dyDescent="0.25">
      <c r="A67">
        <v>61</v>
      </c>
      <c r="B67" t="str">
        <f>"201406015809"</f>
        <v>201406015809</v>
      </c>
      <c r="C67" t="s">
        <v>7</v>
      </c>
    </row>
    <row r="68" spans="1:3" x14ac:dyDescent="0.25">
      <c r="A68">
        <v>62</v>
      </c>
      <c r="B68" t="str">
        <f>"00198034"</f>
        <v>00198034</v>
      </c>
      <c r="C68" t="s">
        <v>7</v>
      </c>
    </row>
    <row r="69" spans="1:3" x14ac:dyDescent="0.25">
      <c r="A69">
        <v>63</v>
      </c>
      <c r="B69" t="str">
        <f>"00714976"</f>
        <v>00714976</v>
      </c>
      <c r="C69" t="s">
        <v>7</v>
      </c>
    </row>
    <row r="70" spans="1:3" x14ac:dyDescent="0.25">
      <c r="A70">
        <v>64</v>
      </c>
      <c r="B70" t="str">
        <f>"201511030271"</f>
        <v>201511030271</v>
      </c>
      <c r="C70" t="s">
        <v>7</v>
      </c>
    </row>
    <row r="71" spans="1:3" x14ac:dyDescent="0.25">
      <c r="A71">
        <v>65</v>
      </c>
      <c r="B71" t="str">
        <f>"00014387"</f>
        <v>00014387</v>
      </c>
      <c r="C71" t="s">
        <v>7</v>
      </c>
    </row>
    <row r="72" spans="1:3" x14ac:dyDescent="0.25">
      <c r="A72">
        <v>66</v>
      </c>
      <c r="B72" t="str">
        <f>"00641155"</f>
        <v>00641155</v>
      </c>
      <c r="C72" t="s">
        <v>7</v>
      </c>
    </row>
    <row r="73" spans="1:3" x14ac:dyDescent="0.25">
      <c r="A73">
        <v>67</v>
      </c>
      <c r="B73" t="str">
        <f>"201406009495"</f>
        <v>201406009495</v>
      </c>
      <c r="C73" t="s">
        <v>7</v>
      </c>
    </row>
    <row r="74" spans="1:3" x14ac:dyDescent="0.25">
      <c r="A74">
        <v>68</v>
      </c>
      <c r="B74" t="str">
        <f>"00716301"</f>
        <v>00716301</v>
      </c>
      <c r="C74" t="s">
        <v>7</v>
      </c>
    </row>
    <row r="75" spans="1:3" x14ac:dyDescent="0.25">
      <c r="A75">
        <v>69</v>
      </c>
      <c r="B75" t="str">
        <f>"00183993"</f>
        <v>00183993</v>
      </c>
      <c r="C75" t="s">
        <v>7</v>
      </c>
    </row>
    <row r="76" spans="1:3" x14ac:dyDescent="0.25">
      <c r="A76">
        <v>70</v>
      </c>
      <c r="B76" t="str">
        <f>"200801001464"</f>
        <v>200801001464</v>
      </c>
      <c r="C76" t="s">
        <v>7</v>
      </c>
    </row>
    <row r="77" spans="1:3" x14ac:dyDescent="0.25">
      <c r="A77">
        <v>71</v>
      </c>
      <c r="B77" t="str">
        <f>"00407939"</f>
        <v>00407939</v>
      </c>
      <c r="C77" t="s">
        <v>7</v>
      </c>
    </row>
    <row r="78" spans="1:3" x14ac:dyDescent="0.25">
      <c r="A78">
        <v>72</v>
      </c>
      <c r="B78" t="str">
        <f>"201304003258"</f>
        <v>201304003258</v>
      </c>
      <c r="C78" t="s">
        <v>7</v>
      </c>
    </row>
    <row r="79" spans="1:3" x14ac:dyDescent="0.25">
      <c r="A79">
        <v>73</v>
      </c>
      <c r="B79" t="str">
        <f>"00010556"</f>
        <v>00010556</v>
      </c>
      <c r="C79" t="s">
        <v>6</v>
      </c>
    </row>
    <row r="80" spans="1:3" x14ac:dyDescent="0.25">
      <c r="A80">
        <v>74</v>
      </c>
      <c r="B80" t="str">
        <f>"00014695"</f>
        <v>00014695</v>
      </c>
      <c r="C80" t="s">
        <v>7</v>
      </c>
    </row>
    <row r="81" spans="1:3" x14ac:dyDescent="0.25">
      <c r="A81">
        <v>75</v>
      </c>
      <c r="B81" t="str">
        <f>"00466520"</f>
        <v>00466520</v>
      </c>
      <c r="C81" t="s">
        <v>11</v>
      </c>
    </row>
    <row r="82" spans="1:3" x14ac:dyDescent="0.25">
      <c r="A82">
        <v>76</v>
      </c>
      <c r="B82" t="str">
        <f>"00714402"</f>
        <v>00714402</v>
      </c>
      <c r="C82" t="s">
        <v>7</v>
      </c>
    </row>
    <row r="83" spans="1:3" x14ac:dyDescent="0.25">
      <c r="A83">
        <v>77</v>
      </c>
      <c r="B83" t="str">
        <f>"201409001391"</f>
        <v>201409001391</v>
      </c>
      <c r="C83" t="s">
        <v>7</v>
      </c>
    </row>
    <row r="84" spans="1:3" x14ac:dyDescent="0.25">
      <c r="A84">
        <v>78</v>
      </c>
      <c r="B84" t="str">
        <f>"201511034826"</f>
        <v>201511034826</v>
      </c>
      <c r="C84" t="s">
        <v>7</v>
      </c>
    </row>
    <row r="85" spans="1:3" x14ac:dyDescent="0.25">
      <c r="A85">
        <v>79</v>
      </c>
      <c r="B85" t="str">
        <f>"200712003771"</f>
        <v>200712003771</v>
      </c>
      <c r="C85" t="s">
        <v>7</v>
      </c>
    </row>
    <row r="86" spans="1:3" x14ac:dyDescent="0.25">
      <c r="A86">
        <v>80</v>
      </c>
      <c r="B86" t="str">
        <f>"00661973"</f>
        <v>00661973</v>
      </c>
      <c r="C86" t="s">
        <v>7</v>
      </c>
    </row>
    <row r="87" spans="1:3" x14ac:dyDescent="0.25">
      <c r="A87">
        <v>81</v>
      </c>
      <c r="B87" t="str">
        <f>"00287351"</f>
        <v>00287351</v>
      </c>
      <c r="C87" t="s">
        <v>7</v>
      </c>
    </row>
    <row r="88" spans="1:3" x14ac:dyDescent="0.25">
      <c r="A88">
        <v>82</v>
      </c>
      <c r="B88" t="str">
        <f>"00514475"</f>
        <v>00514475</v>
      </c>
      <c r="C88" t="s">
        <v>12</v>
      </c>
    </row>
    <row r="89" spans="1:3" x14ac:dyDescent="0.25">
      <c r="A89">
        <v>83</v>
      </c>
      <c r="B89" t="str">
        <f>"200910000418"</f>
        <v>200910000418</v>
      </c>
      <c r="C89" t="s">
        <v>7</v>
      </c>
    </row>
    <row r="90" spans="1:3" x14ac:dyDescent="0.25">
      <c r="A90">
        <v>84</v>
      </c>
      <c r="B90" t="str">
        <f>"00545120"</f>
        <v>00545120</v>
      </c>
      <c r="C90" t="s">
        <v>6</v>
      </c>
    </row>
    <row r="91" spans="1:3" x14ac:dyDescent="0.25">
      <c r="A91">
        <v>85</v>
      </c>
      <c r="B91" t="str">
        <f>"00715449"</f>
        <v>00715449</v>
      </c>
      <c r="C91" t="s">
        <v>7</v>
      </c>
    </row>
    <row r="92" spans="1:3" x14ac:dyDescent="0.25">
      <c r="A92">
        <v>86</v>
      </c>
      <c r="B92" t="str">
        <f>"201502000029"</f>
        <v>201502000029</v>
      </c>
      <c r="C92" t="s">
        <v>7</v>
      </c>
    </row>
    <row r="93" spans="1:3" x14ac:dyDescent="0.25">
      <c r="A93">
        <v>87</v>
      </c>
      <c r="B93" t="str">
        <f>"00476937"</f>
        <v>00476937</v>
      </c>
      <c r="C93" t="s">
        <v>6</v>
      </c>
    </row>
    <row r="94" spans="1:3" x14ac:dyDescent="0.25">
      <c r="A94">
        <v>88</v>
      </c>
      <c r="B94" t="str">
        <f>"00715743"</f>
        <v>00715743</v>
      </c>
      <c r="C94" t="s">
        <v>7</v>
      </c>
    </row>
    <row r="95" spans="1:3" x14ac:dyDescent="0.25">
      <c r="A95">
        <v>89</v>
      </c>
      <c r="B95" t="str">
        <f>"00242562"</f>
        <v>00242562</v>
      </c>
      <c r="C95" t="s">
        <v>7</v>
      </c>
    </row>
    <row r="96" spans="1:3" x14ac:dyDescent="0.25">
      <c r="A96">
        <v>90</v>
      </c>
      <c r="B96" t="str">
        <f>"00713681"</f>
        <v>00713681</v>
      </c>
      <c r="C96" t="s">
        <v>7</v>
      </c>
    </row>
    <row r="97" spans="1:3" x14ac:dyDescent="0.25">
      <c r="A97">
        <v>91</v>
      </c>
      <c r="B97" t="str">
        <f>"00713097"</f>
        <v>00713097</v>
      </c>
      <c r="C97" t="s">
        <v>7</v>
      </c>
    </row>
    <row r="98" spans="1:3" x14ac:dyDescent="0.25">
      <c r="A98">
        <v>92</v>
      </c>
      <c r="B98" t="str">
        <f>"00715303"</f>
        <v>00715303</v>
      </c>
      <c r="C98" t="s">
        <v>7</v>
      </c>
    </row>
    <row r="99" spans="1:3" x14ac:dyDescent="0.25">
      <c r="A99">
        <v>93</v>
      </c>
      <c r="B99" t="str">
        <f>"00715938"</f>
        <v>00715938</v>
      </c>
      <c r="C99" t="s">
        <v>7</v>
      </c>
    </row>
    <row r="100" spans="1:3" x14ac:dyDescent="0.25">
      <c r="A100">
        <v>94</v>
      </c>
      <c r="B100" t="str">
        <f>"00705345"</f>
        <v>00705345</v>
      </c>
      <c r="C100" t="str">
        <f>"015"</f>
        <v>015</v>
      </c>
    </row>
    <row r="101" spans="1:3" x14ac:dyDescent="0.25">
      <c r="A101">
        <v>95</v>
      </c>
      <c r="B101" t="str">
        <f>"00693233"</f>
        <v>00693233</v>
      </c>
      <c r="C101" t="s">
        <v>11</v>
      </c>
    </row>
    <row r="102" spans="1:3" x14ac:dyDescent="0.25">
      <c r="A102">
        <v>96</v>
      </c>
      <c r="B102" t="str">
        <f>"00717129"</f>
        <v>00717129</v>
      </c>
      <c r="C102" t="s">
        <v>7</v>
      </c>
    </row>
    <row r="103" spans="1:3" x14ac:dyDescent="0.25">
      <c r="A103">
        <v>97</v>
      </c>
      <c r="B103" t="str">
        <f>"00036645"</f>
        <v>00036645</v>
      </c>
      <c r="C103" t="s">
        <v>7</v>
      </c>
    </row>
    <row r="104" spans="1:3" x14ac:dyDescent="0.25">
      <c r="A104">
        <v>98</v>
      </c>
      <c r="B104" t="str">
        <f>"201406004500"</f>
        <v>201406004500</v>
      </c>
      <c r="C104" t="s">
        <v>7</v>
      </c>
    </row>
    <row r="105" spans="1:3" x14ac:dyDescent="0.25">
      <c r="A105">
        <v>99</v>
      </c>
      <c r="B105" t="str">
        <f>"00478819"</f>
        <v>00478819</v>
      </c>
      <c r="C105" t="s">
        <v>6</v>
      </c>
    </row>
    <row r="106" spans="1:3" x14ac:dyDescent="0.25">
      <c r="A106">
        <v>100</v>
      </c>
      <c r="B106" t="str">
        <f>"200802007365"</f>
        <v>200802007365</v>
      </c>
      <c r="C106" t="s">
        <v>6</v>
      </c>
    </row>
    <row r="107" spans="1:3" x14ac:dyDescent="0.25">
      <c r="A107">
        <v>101</v>
      </c>
      <c r="B107" t="str">
        <f>"00716502"</f>
        <v>00716502</v>
      </c>
      <c r="C107" t="s">
        <v>7</v>
      </c>
    </row>
    <row r="108" spans="1:3" x14ac:dyDescent="0.25">
      <c r="A108">
        <v>102</v>
      </c>
      <c r="B108" t="str">
        <f>"00686611"</f>
        <v>00686611</v>
      </c>
      <c r="C108" t="s">
        <v>6</v>
      </c>
    </row>
    <row r="109" spans="1:3" x14ac:dyDescent="0.25">
      <c r="A109">
        <v>103</v>
      </c>
      <c r="B109" t="str">
        <f>"00467180"</f>
        <v>00467180</v>
      </c>
      <c r="C109" t="s">
        <v>7</v>
      </c>
    </row>
    <row r="110" spans="1:3" x14ac:dyDescent="0.25">
      <c r="A110">
        <v>104</v>
      </c>
      <c r="B110" t="str">
        <f>"201409007115"</f>
        <v>201409007115</v>
      </c>
      <c r="C110" t="s">
        <v>7</v>
      </c>
    </row>
    <row r="111" spans="1:3" x14ac:dyDescent="0.25">
      <c r="A111">
        <v>105</v>
      </c>
      <c r="B111" t="str">
        <f>"00151880"</f>
        <v>00151880</v>
      </c>
      <c r="C111" t="s">
        <v>7</v>
      </c>
    </row>
    <row r="112" spans="1:3" x14ac:dyDescent="0.25">
      <c r="A112">
        <v>106</v>
      </c>
      <c r="B112" t="str">
        <f>"201406015275"</f>
        <v>201406015275</v>
      </c>
      <c r="C112" t="s">
        <v>7</v>
      </c>
    </row>
    <row r="113" spans="1:3" x14ac:dyDescent="0.25">
      <c r="A113">
        <v>107</v>
      </c>
      <c r="B113" t="str">
        <f>"00081245"</f>
        <v>00081245</v>
      </c>
      <c r="C113" t="s">
        <v>7</v>
      </c>
    </row>
    <row r="114" spans="1:3" x14ac:dyDescent="0.25">
      <c r="A114">
        <v>108</v>
      </c>
      <c r="B114" t="str">
        <f>"00667157"</f>
        <v>00667157</v>
      </c>
      <c r="C114" t="s">
        <v>13</v>
      </c>
    </row>
    <row r="115" spans="1:3" x14ac:dyDescent="0.25">
      <c r="A115">
        <v>109</v>
      </c>
      <c r="B115" t="str">
        <f>"201601000507"</f>
        <v>201601000507</v>
      </c>
      <c r="C115" t="s">
        <v>7</v>
      </c>
    </row>
    <row r="116" spans="1:3" x14ac:dyDescent="0.25">
      <c r="A116">
        <v>110</v>
      </c>
      <c r="B116" t="str">
        <f>"00433435"</f>
        <v>00433435</v>
      </c>
      <c r="C116" t="s">
        <v>7</v>
      </c>
    </row>
    <row r="117" spans="1:3" x14ac:dyDescent="0.25">
      <c r="A117">
        <v>111</v>
      </c>
      <c r="B117" t="str">
        <f>"201406000052"</f>
        <v>201406000052</v>
      </c>
      <c r="C117" t="s">
        <v>7</v>
      </c>
    </row>
    <row r="118" spans="1:3" x14ac:dyDescent="0.25">
      <c r="A118">
        <v>112</v>
      </c>
      <c r="B118" t="str">
        <f>"00661903"</f>
        <v>00661903</v>
      </c>
      <c r="C118" t="s">
        <v>6</v>
      </c>
    </row>
    <row r="119" spans="1:3" x14ac:dyDescent="0.25">
      <c r="A119">
        <v>113</v>
      </c>
      <c r="B119" t="str">
        <f>"201504003673"</f>
        <v>201504003673</v>
      </c>
      <c r="C119" t="s">
        <v>7</v>
      </c>
    </row>
    <row r="120" spans="1:3" x14ac:dyDescent="0.25">
      <c r="A120">
        <v>114</v>
      </c>
      <c r="B120" t="str">
        <f>"00715827"</f>
        <v>00715827</v>
      </c>
      <c r="C120" t="s">
        <v>7</v>
      </c>
    </row>
    <row r="121" spans="1:3" x14ac:dyDescent="0.25">
      <c r="A121">
        <v>115</v>
      </c>
      <c r="B121" t="str">
        <f>"00714730"</f>
        <v>00714730</v>
      </c>
      <c r="C121" t="s">
        <v>7</v>
      </c>
    </row>
    <row r="122" spans="1:3" x14ac:dyDescent="0.25">
      <c r="A122">
        <v>116</v>
      </c>
      <c r="B122" t="str">
        <f>"00609560"</f>
        <v>00609560</v>
      </c>
      <c r="C122" t="s">
        <v>6</v>
      </c>
    </row>
    <row r="123" spans="1:3" x14ac:dyDescent="0.25">
      <c r="A123">
        <v>117</v>
      </c>
      <c r="B123" t="str">
        <f>"00652847"</f>
        <v>00652847</v>
      </c>
      <c r="C123" t="s">
        <v>7</v>
      </c>
    </row>
    <row r="124" spans="1:3" x14ac:dyDescent="0.25">
      <c r="A124">
        <v>118</v>
      </c>
      <c r="B124" t="str">
        <f>"00661357"</f>
        <v>00661357</v>
      </c>
      <c r="C124" t="s">
        <v>7</v>
      </c>
    </row>
    <row r="125" spans="1:3" x14ac:dyDescent="0.25">
      <c r="A125">
        <v>119</v>
      </c>
      <c r="B125" t="str">
        <f>"200801000822"</f>
        <v>200801000822</v>
      </c>
      <c r="C125" t="s">
        <v>6</v>
      </c>
    </row>
    <row r="126" spans="1:3" x14ac:dyDescent="0.25">
      <c r="A126">
        <v>120</v>
      </c>
      <c r="B126" t="str">
        <f>"00494825"</f>
        <v>00494825</v>
      </c>
      <c r="C126" t="s">
        <v>7</v>
      </c>
    </row>
    <row r="127" spans="1:3" x14ac:dyDescent="0.25">
      <c r="A127">
        <v>121</v>
      </c>
      <c r="B127" t="str">
        <f>"00214325"</f>
        <v>00214325</v>
      </c>
      <c r="C127" t="s">
        <v>7</v>
      </c>
    </row>
    <row r="128" spans="1:3" x14ac:dyDescent="0.25">
      <c r="A128">
        <v>122</v>
      </c>
      <c r="B128" t="str">
        <f>"00704503"</f>
        <v>00704503</v>
      </c>
      <c r="C128" t="s">
        <v>7</v>
      </c>
    </row>
    <row r="129" spans="1:3" x14ac:dyDescent="0.25">
      <c r="A129">
        <v>123</v>
      </c>
      <c r="B129" t="str">
        <f>"00453149"</f>
        <v>00453149</v>
      </c>
      <c r="C129" t="s">
        <v>6</v>
      </c>
    </row>
    <row r="130" spans="1:3" x14ac:dyDescent="0.25">
      <c r="A130">
        <v>124</v>
      </c>
      <c r="B130" t="str">
        <f>"201604001037"</f>
        <v>201604001037</v>
      </c>
      <c r="C130" t="s">
        <v>7</v>
      </c>
    </row>
    <row r="131" spans="1:3" x14ac:dyDescent="0.25">
      <c r="A131">
        <v>125</v>
      </c>
      <c r="B131" t="str">
        <f>"00702211"</f>
        <v>00702211</v>
      </c>
      <c r="C131" t="s">
        <v>6</v>
      </c>
    </row>
    <row r="132" spans="1:3" x14ac:dyDescent="0.25">
      <c r="A132">
        <v>126</v>
      </c>
      <c r="B132" t="str">
        <f>"00011545"</f>
        <v>00011545</v>
      </c>
      <c r="C132" t="s">
        <v>7</v>
      </c>
    </row>
    <row r="133" spans="1:3" x14ac:dyDescent="0.25">
      <c r="A133">
        <v>127</v>
      </c>
      <c r="B133" t="str">
        <f>"00716670"</f>
        <v>00716670</v>
      </c>
      <c r="C133" t="s">
        <v>7</v>
      </c>
    </row>
    <row r="134" spans="1:3" x14ac:dyDescent="0.25">
      <c r="A134">
        <v>128</v>
      </c>
      <c r="B134" t="str">
        <f>"00687540"</f>
        <v>00687540</v>
      </c>
      <c r="C134" t="s">
        <v>7</v>
      </c>
    </row>
    <row r="135" spans="1:3" x14ac:dyDescent="0.25">
      <c r="A135">
        <v>129</v>
      </c>
      <c r="B135" t="str">
        <f>"00462747"</f>
        <v>00462747</v>
      </c>
      <c r="C135" t="s">
        <v>7</v>
      </c>
    </row>
    <row r="136" spans="1:3" x14ac:dyDescent="0.25">
      <c r="A136">
        <v>130</v>
      </c>
      <c r="B136" t="str">
        <f>"00715592"</f>
        <v>00715592</v>
      </c>
      <c r="C136" t="s">
        <v>7</v>
      </c>
    </row>
    <row r="137" spans="1:3" x14ac:dyDescent="0.25">
      <c r="A137">
        <v>131</v>
      </c>
      <c r="B137" t="str">
        <f>"201410003331"</f>
        <v>201410003331</v>
      </c>
      <c r="C137" t="s">
        <v>7</v>
      </c>
    </row>
    <row r="138" spans="1:3" x14ac:dyDescent="0.25">
      <c r="A138">
        <v>132</v>
      </c>
      <c r="B138" t="str">
        <f>"00118398"</f>
        <v>00118398</v>
      </c>
      <c r="C138" t="s">
        <v>7</v>
      </c>
    </row>
    <row r="139" spans="1:3" x14ac:dyDescent="0.25">
      <c r="A139">
        <v>133</v>
      </c>
      <c r="B139" t="str">
        <f>"00459341"</f>
        <v>00459341</v>
      </c>
      <c r="C139" t="s">
        <v>7</v>
      </c>
    </row>
    <row r="140" spans="1:3" x14ac:dyDescent="0.25">
      <c r="A140">
        <v>134</v>
      </c>
      <c r="B140" t="str">
        <f>"00713849"</f>
        <v>00713849</v>
      </c>
      <c r="C140" t="s">
        <v>7</v>
      </c>
    </row>
    <row r="141" spans="1:3" x14ac:dyDescent="0.25">
      <c r="A141">
        <v>135</v>
      </c>
      <c r="B141" t="str">
        <f>"00604803"</f>
        <v>00604803</v>
      </c>
      <c r="C141" t="s">
        <v>7</v>
      </c>
    </row>
    <row r="142" spans="1:3" x14ac:dyDescent="0.25">
      <c r="A142">
        <v>136</v>
      </c>
      <c r="B142" t="str">
        <f>"00111850"</f>
        <v>00111850</v>
      </c>
      <c r="C142" t="s">
        <v>6</v>
      </c>
    </row>
    <row r="143" spans="1:3" x14ac:dyDescent="0.25">
      <c r="A143">
        <v>137</v>
      </c>
      <c r="B143" t="str">
        <f>"201409000680"</f>
        <v>201409000680</v>
      </c>
      <c r="C143" t="s">
        <v>7</v>
      </c>
    </row>
    <row r="144" spans="1:3" x14ac:dyDescent="0.25">
      <c r="A144">
        <v>138</v>
      </c>
      <c r="B144" t="str">
        <f>"00690804"</f>
        <v>00690804</v>
      </c>
      <c r="C144" t="s">
        <v>7</v>
      </c>
    </row>
    <row r="145" spans="1:3" x14ac:dyDescent="0.25">
      <c r="A145">
        <v>139</v>
      </c>
      <c r="B145" t="str">
        <f>"00502860"</f>
        <v>00502860</v>
      </c>
      <c r="C145" t="s">
        <v>6</v>
      </c>
    </row>
    <row r="146" spans="1:3" x14ac:dyDescent="0.25">
      <c r="A146">
        <v>140</v>
      </c>
      <c r="B146" t="str">
        <f>"201504003659"</f>
        <v>201504003659</v>
      </c>
      <c r="C146" t="s">
        <v>7</v>
      </c>
    </row>
    <row r="147" spans="1:3" x14ac:dyDescent="0.25">
      <c r="A147">
        <v>141</v>
      </c>
      <c r="B147" t="str">
        <f>"00714962"</f>
        <v>00714962</v>
      </c>
      <c r="C147" t="s">
        <v>6</v>
      </c>
    </row>
    <row r="148" spans="1:3" x14ac:dyDescent="0.25">
      <c r="A148">
        <v>142</v>
      </c>
      <c r="B148" t="str">
        <f>"00716370"</f>
        <v>00716370</v>
      </c>
      <c r="C148" t="s">
        <v>7</v>
      </c>
    </row>
    <row r="149" spans="1:3" x14ac:dyDescent="0.25">
      <c r="A149">
        <v>143</v>
      </c>
      <c r="B149" t="str">
        <f>"00524412"</f>
        <v>00524412</v>
      </c>
      <c r="C149" t="s">
        <v>7</v>
      </c>
    </row>
    <row r="150" spans="1:3" x14ac:dyDescent="0.25">
      <c r="A150">
        <v>144</v>
      </c>
      <c r="B150" t="str">
        <f>"00716736"</f>
        <v>00716736</v>
      </c>
      <c r="C150" t="s">
        <v>7</v>
      </c>
    </row>
    <row r="151" spans="1:3" x14ac:dyDescent="0.25">
      <c r="A151">
        <v>145</v>
      </c>
      <c r="B151" t="str">
        <f>"00714921"</f>
        <v>00714921</v>
      </c>
      <c r="C151" t="s">
        <v>7</v>
      </c>
    </row>
    <row r="152" spans="1:3" x14ac:dyDescent="0.25">
      <c r="A152">
        <v>146</v>
      </c>
      <c r="B152" t="str">
        <f>"201503000381"</f>
        <v>201503000381</v>
      </c>
      <c r="C152" t="s">
        <v>7</v>
      </c>
    </row>
    <row r="153" spans="1:3" x14ac:dyDescent="0.25">
      <c r="A153">
        <v>147</v>
      </c>
      <c r="B153" t="str">
        <f>"00052055"</f>
        <v>00052055</v>
      </c>
      <c r="C153" t="s">
        <v>7</v>
      </c>
    </row>
    <row r="154" spans="1:3" x14ac:dyDescent="0.25">
      <c r="A154">
        <v>148</v>
      </c>
      <c r="B154" t="str">
        <f>"00660102"</f>
        <v>00660102</v>
      </c>
      <c r="C154" t="s">
        <v>7</v>
      </c>
    </row>
    <row r="155" spans="1:3" x14ac:dyDescent="0.25">
      <c r="A155">
        <v>149</v>
      </c>
      <c r="B155" t="str">
        <f>"201405000757"</f>
        <v>201405000757</v>
      </c>
      <c r="C155" t="s">
        <v>7</v>
      </c>
    </row>
    <row r="156" spans="1:3" x14ac:dyDescent="0.25">
      <c r="A156">
        <v>150</v>
      </c>
      <c r="B156" t="str">
        <f>"00227011"</f>
        <v>00227011</v>
      </c>
      <c r="C156" t="s">
        <v>7</v>
      </c>
    </row>
    <row r="157" spans="1:3" x14ac:dyDescent="0.25">
      <c r="A157">
        <v>151</v>
      </c>
      <c r="B157" t="str">
        <f>"201406007642"</f>
        <v>201406007642</v>
      </c>
      <c r="C157" t="s">
        <v>7</v>
      </c>
    </row>
    <row r="158" spans="1:3" x14ac:dyDescent="0.25">
      <c r="A158">
        <v>152</v>
      </c>
      <c r="B158" t="str">
        <f>"00715442"</f>
        <v>00715442</v>
      </c>
      <c r="C158" t="s">
        <v>7</v>
      </c>
    </row>
    <row r="159" spans="1:3" x14ac:dyDescent="0.25">
      <c r="A159">
        <v>153</v>
      </c>
      <c r="B159" t="str">
        <f>"201401000954"</f>
        <v>201401000954</v>
      </c>
      <c r="C159" t="s">
        <v>7</v>
      </c>
    </row>
    <row r="160" spans="1:3" x14ac:dyDescent="0.25">
      <c r="A160">
        <v>154</v>
      </c>
      <c r="B160" t="str">
        <f>"00661310"</f>
        <v>00661310</v>
      </c>
      <c r="C160" t="s">
        <v>14</v>
      </c>
    </row>
    <row r="161" spans="1:3" x14ac:dyDescent="0.25">
      <c r="A161">
        <v>155</v>
      </c>
      <c r="B161" t="str">
        <f>"00685337"</f>
        <v>00685337</v>
      </c>
      <c r="C161" t="s">
        <v>7</v>
      </c>
    </row>
    <row r="162" spans="1:3" x14ac:dyDescent="0.25">
      <c r="A162">
        <v>156</v>
      </c>
      <c r="B162" t="str">
        <f>"00671769"</f>
        <v>00671769</v>
      </c>
      <c r="C162" t="s">
        <v>7</v>
      </c>
    </row>
    <row r="163" spans="1:3" x14ac:dyDescent="0.25">
      <c r="A163">
        <v>157</v>
      </c>
      <c r="B163" t="str">
        <f>"201409004666"</f>
        <v>201409004666</v>
      </c>
      <c r="C163" t="s">
        <v>7</v>
      </c>
    </row>
    <row r="164" spans="1:3" x14ac:dyDescent="0.25">
      <c r="A164">
        <v>158</v>
      </c>
      <c r="B164" t="str">
        <f>"00091413"</f>
        <v>00091413</v>
      </c>
      <c r="C164" t="s">
        <v>7</v>
      </c>
    </row>
    <row r="165" spans="1:3" x14ac:dyDescent="0.25">
      <c r="A165">
        <v>159</v>
      </c>
      <c r="B165" t="str">
        <f>"201406007301"</f>
        <v>201406007301</v>
      </c>
      <c r="C165" t="s">
        <v>7</v>
      </c>
    </row>
    <row r="166" spans="1:3" x14ac:dyDescent="0.25">
      <c r="A166">
        <v>160</v>
      </c>
      <c r="B166" t="str">
        <f>"00716942"</f>
        <v>00716942</v>
      </c>
      <c r="C166" t="s">
        <v>7</v>
      </c>
    </row>
    <row r="167" spans="1:3" x14ac:dyDescent="0.25">
      <c r="A167">
        <v>161</v>
      </c>
      <c r="B167" t="str">
        <f>"00385986"</f>
        <v>00385986</v>
      </c>
      <c r="C167" t="s">
        <v>7</v>
      </c>
    </row>
    <row r="168" spans="1:3" x14ac:dyDescent="0.25">
      <c r="A168">
        <v>162</v>
      </c>
      <c r="B168" t="str">
        <f>"00705161"</f>
        <v>00705161</v>
      </c>
      <c r="C168" t="s">
        <v>7</v>
      </c>
    </row>
    <row r="169" spans="1:3" x14ac:dyDescent="0.25">
      <c r="A169">
        <v>163</v>
      </c>
      <c r="B169" t="str">
        <f>"00715815"</f>
        <v>00715815</v>
      </c>
      <c r="C169" t="s">
        <v>6</v>
      </c>
    </row>
    <row r="170" spans="1:3" x14ac:dyDescent="0.25">
      <c r="A170">
        <v>164</v>
      </c>
      <c r="B170" t="str">
        <f>"00613944"</f>
        <v>00613944</v>
      </c>
      <c r="C170" t="s">
        <v>7</v>
      </c>
    </row>
    <row r="171" spans="1:3" x14ac:dyDescent="0.25">
      <c r="A171">
        <v>165</v>
      </c>
      <c r="B171" t="str">
        <f>"00686777"</f>
        <v>00686777</v>
      </c>
      <c r="C171" t="s">
        <v>7</v>
      </c>
    </row>
    <row r="172" spans="1:3" x14ac:dyDescent="0.25">
      <c r="A172">
        <v>166</v>
      </c>
      <c r="B172" t="str">
        <f>"201604006355"</f>
        <v>201604006355</v>
      </c>
      <c r="C172" t="s">
        <v>7</v>
      </c>
    </row>
    <row r="173" spans="1:3" x14ac:dyDescent="0.25">
      <c r="A173">
        <v>167</v>
      </c>
      <c r="B173" t="str">
        <f>"00693849"</f>
        <v>00693849</v>
      </c>
      <c r="C173" t="s">
        <v>7</v>
      </c>
    </row>
    <row r="174" spans="1:3" x14ac:dyDescent="0.25">
      <c r="A174">
        <v>168</v>
      </c>
      <c r="B174" t="str">
        <f>"00206605"</f>
        <v>00206605</v>
      </c>
      <c r="C174" t="s">
        <v>6</v>
      </c>
    </row>
    <row r="175" spans="1:3" x14ac:dyDescent="0.25">
      <c r="A175">
        <v>169</v>
      </c>
      <c r="B175" t="str">
        <f>"201510001400"</f>
        <v>201510001400</v>
      </c>
      <c r="C175" t="str">
        <f>"015"</f>
        <v>015</v>
      </c>
    </row>
    <row r="176" spans="1:3" x14ac:dyDescent="0.25">
      <c r="A176">
        <v>170</v>
      </c>
      <c r="B176" t="str">
        <f>"00547355"</f>
        <v>00547355</v>
      </c>
      <c r="C176" t="s">
        <v>7</v>
      </c>
    </row>
    <row r="177" spans="1:3" x14ac:dyDescent="0.25">
      <c r="A177">
        <v>171</v>
      </c>
      <c r="B177" t="str">
        <f>"200805001254"</f>
        <v>200805001254</v>
      </c>
      <c r="C177" t="s">
        <v>6</v>
      </c>
    </row>
    <row r="178" spans="1:3" x14ac:dyDescent="0.25">
      <c r="A178">
        <v>172</v>
      </c>
      <c r="B178" t="str">
        <f>"200802009252"</f>
        <v>200802009252</v>
      </c>
      <c r="C178" t="s">
        <v>7</v>
      </c>
    </row>
    <row r="179" spans="1:3" x14ac:dyDescent="0.25">
      <c r="A179">
        <v>173</v>
      </c>
      <c r="B179" t="str">
        <f>"00508590"</f>
        <v>00508590</v>
      </c>
      <c r="C179" t="s">
        <v>7</v>
      </c>
    </row>
    <row r="180" spans="1:3" x14ac:dyDescent="0.25">
      <c r="A180">
        <v>174</v>
      </c>
      <c r="B180" t="str">
        <f>"00245259"</f>
        <v>00245259</v>
      </c>
      <c r="C180" t="s">
        <v>6</v>
      </c>
    </row>
    <row r="181" spans="1:3" x14ac:dyDescent="0.25">
      <c r="A181">
        <v>175</v>
      </c>
      <c r="B181" t="str">
        <f>"00013261"</f>
        <v>00013261</v>
      </c>
      <c r="C181" t="s">
        <v>7</v>
      </c>
    </row>
    <row r="182" spans="1:3" x14ac:dyDescent="0.25">
      <c r="A182">
        <v>176</v>
      </c>
      <c r="B182" t="str">
        <f>"201406000926"</f>
        <v>201406000926</v>
      </c>
      <c r="C182" t="s">
        <v>7</v>
      </c>
    </row>
    <row r="183" spans="1:3" x14ac:dyDescent="0.25">
      <c r="A183">
        <v>177</v>
      </c>
      <c r="B183" t="str">
        <f>"00252220"</f>
        <v>00252220</v>
      </c>
      <c r="C183" t="s">
        <v>7</v>
      </c>
    </row>
    <row r="184" spans="1:3" x14ac:dyDescent="0.25">
      <c r="A184">
        <v>178</v>
      </c>
      <c r="B184" t="str">
        <f>"00194633"</f>
        <v>00194633</v>
      </c>
      <c r="C184" t="s">
        <v>7</v>
      </c>
    </row>
    <row r="185" spans="1:3" x14ac:dyDescent="0.25">
      <c r="A185">
        <v>179</v>
      </c>
      <c r="B185" t="str">
        <f>"00714275"</f>
        <v>00714275</v>
      </c>
      <c r="C185" t="s">
        <v>6</v>
      </c>
    </row>
    <row r="186" spans="1:3" x14ac:dyDescent="0.25">
      <c r="A186">
        <v>180</v>
      </c>
      <c r="B186" t="str">
        <f>"00135452"</f>
        <v>00135452</v>
      </c>
      <c r="C186" t="s">
        <v>7</v>
      </c>
    </row>
    <row r="187" spans="1:3" x14ac:dyDescent="0.25">
      <c r="A187">
        <v>181</v>
      </c>
      <c r="B187" t="str">
        <f>"200801005430"</f>
        <v>200801005430</v>
      </c>
      <c r="C187" t="s">
        <v>7</v>
      </c>
    </row>
    <row r="188" spans="1:3" x14ac:dyDescent="0.25">
      <c r="A188">
        <v>182</v>
      </c>
      <c r="B188" t="str">
        <f>"00551043"</f>
        <v>00551043</v>
      </c>
      <c r="C188" t="s">
        <v>7</v>
      </c>
    </row>
    <row r="189" spans="1:3" x14ac:dyDescent="0.25">
      <c r="A189">
        <v>183</v>
      </c>
      <c r="B189" t="str">
        <f>"00651712"</f>
        <v>00651712</v>
      </c>
      <c r="C189" t="s">
        <v>7</v>
      </c>
    </row>
    <row r="190" spans="1:3" x14ac:dyDescent="0.25">
      <c r="A190">
        <v>184</v>
      </c>
      <c r="B190" t="str">
        <f>"00716590"</f>
        <v>00716590</v>
      </c>
      <c r="C190" t="s">
        <v>7</v>
      </c>
    </row>
    <row r="191" spans="1:3" x14ac:dyDescent="0.25">
      <c r="A191">
        <v>185</v>
      </c>
      <c r="B191" t="str">
        <f>"201406013499"</f>
        <v>201406013499</v>
      </c>
      <c r="C191" t="s">
        <v>6</v>
      </c>
    </row>
    <row r="192" spans="1:3" x14ac:dyDescent="0.25">
      <c r="A192">
        <v>186</v>
      </c>
      <c r="B192" t="str">
        <f>"00716121"</f>
        <v>00716121</v>
      </c>
      <c r="C192" t="s">
        <v>15</v>
      </c>
    </row>
    <row r="193" spans="1:3" x14ac:dyDescent="0.25">
      <c r="A193">
        <v>187</v>
      </c>
      <c r="B193" t="str">
        <f>"00713493"</f>
        <v>00713493</v>
      </c>
      <c r="C193" t="s">
        <v>7</v>
      </c>
    </row>
    <row r="194" spans="1:3" x14ac:dyDescent="0.25">
      <c r="A194">
        <v>188</v>
      </c>
      <c r="B194" t="str">
        <f>"00627971"</f>
        <v>00627971</v>
      </c>
      <c r="C194" t="s">
        <v>6</v>
      </c>
    </row>
    <row r="195" spans="1:3" x14ac:dyDescent="0.25">
      <c r="A195">
        <v>189</v>
      </c>
      <c r="B195" t="str">
        <f>"00713951"</f>
        <v>00713951</v>
      </c>
      <c r="C195" t="s">
        <v>7</v>
      </c>
    </row>
    <row r="196" spans="1:3" x14ac:dyDescent="0.25">
      <c r="A196">
        <v>190</v>
      </c>
      <c r="B196" t="str">
        <f>"00714786"</f>
        <v>00714786</v>
      </c>
      <c r="C196" t="s">
        <v>7</v>
      </c>
    </row>
    <row r="197" spans="1:3" x14ac:dyDescent="0.25">
      <c r="A197">
        <v>191</v>
      </c>
      <c r="B197" t="str">
        <f>"00714865"</f>
        <v>00714865</v>
      </c>
      <c r="C197" t="s">
        <v>7</v>
      </c>
    </row>
    <row r="198" spans="1:3" x14ac:dyDescent="0.25">
      <c r="A198">
        <v>192</v>
      </c>
      <c r="B198" t="str">
        <f>"00628532"</f>
        <v>00628532</v>
      </c>
      <c r="C198" t="s">
        <v>7</v>
      </c>
    </row>
    <row r="199" spans="1:3" x14ac:dyDescent="0.25">
      <c r="A199">
        <v>193</v>
      </c>
      <c r="B199" t="str">
        <f>"201304002294"</f>
        <v>201304002294</v>
      </c>
      <c r="C199" t="s">
        <v>7</v>
      </c>
    </row>
    <row r="200" spans="1:3" x14ac:dyDescent="0.25">
      <c r="A200">
        <v>194</v>
      </c>
      <c r="B200" t="str">
        <f>"201401000352"</f>
        <v>201401000352</v>
      </c>
      <c r="C200" t="s">
        <v>7</v>
      </c>
    </row>
    <row r="201" spans="1:3" x14ac:dyDescent="0.25">
      <c r="A201">
        <v>195</v>
      </c>
      <c r="B201" t="str">
        <f>"00713026"</f>
        <v>00713026</v>
      </c>
      <c r="C201" t="s">
        <v>7</v>
      </c>
    </row>
    <row r="202" spans="1:3" x14ac:dyDescent="0.25">
      <c r="A202">
        <v>196</v>
      </c>
      <c r="B202" t="str">
        <f>"00105074"</f>
        <v>00105074</v>
      </c>
      <c r="C202" t="s">
        <v>7</v>
      </c>
    </row>
    <row r="203" spans="1:3" x14ac:dyDescent="0.25">
      <c r="A203">
        <v>197</v>
      </c>
      <c r="B203" t="str">
        <f>"201412004053"</f>
        <v>201412004053</v>
      </c>
      <c r="C203" t="s">
        <v>7</v>
      </c>
    </row>
    <row r="204" spans="1:3" x14ac:dyDescent="0.25">
      <c r="A204">
        <v>198</v>
      </c>
      <c r="B204" t="str">
        <f>"00004462"</f>
        <v>00004462</v>
      </c>
      <c r="C204" t="s">
        <v>7</v>
      </c>
    </row>
    <row r="205" spans="1:3" x14ac:dyDescent="0.25">
      <c r="A205">
        <v>199</v>
      </c>
      <c r="B205" t="str">
        <f>"00629967"</f>
        <v>00629967</v>
      </c>
      <c r="C205" t="s">
        <v>12</v>
      </c>
    </row>
    <row r="206" spans="1:3" x14ac:dyDescent="0.25">
      <c r="A206">
        <v>200</v>
      </c>
      <c r="B206" t="str">
        <f>"00091602"</f>
        <v>00091602</v>
      </c>
      <c r="C206" t="s">
        <v>7</v>
      </c>
    </row>
    <row r="207" spans="1:3" x14ac:dyDescent="0.25">
      <c r="A207">
        <v>201</v>
      </c>
      <c r="B207" t="str">
        <f>"00706019"</f>
        <v>00706019</v>
      </c>
      <c r="C207" t="s">
        <v>7</v>
      </c>
    </row>
    <row r="208" spans="1:3" x14ac:dyDescent="0.25">
      <c r="A208">
        <v>202</v>
      </c>
      <c r="B208" t="str">
        <f>"00025102"</f>
        <v>00025102</v>
      </c>
      <c r="C208" t="s">
        <v>7</v>
      </c>
    </row>
    <row r="209" spans="1:3" x14ac:dyDescent="0.25">
      <c r="A209">
        <v>203</v>
      </c>
      <c r="B209" t="str">
        <f>"00715423"</f>
        <v>00715423</v>
      </c>
      <c r="C209" t="s">
        <v>7</v>
      </c>
    </row>
    <row r="210" spans="1:3" x14ac:dyDescent="0.25">
      <c r="A210">
        <v>204</v>
      </c>
      <c r="B210" t="str">
        <f>"201504000180"</f>
        <v>201504000180</v>
      </c>
      <c r="C210" t="s">
        <v>7</v>
      </c>
    </row>
    <row r="211" spans="1:3" x14ac:dyDescent="0.25">
      <c r="A211">
        <v>205</v>
      </c>
      <c r="B211" t="str">
        <f>"00483760"</f>
        <v>00483760</v>
      </c>
      <c r="C211" t="s">
        <v>7</v>
      </c>
    </row>
    <row r="212" spans="1:3" x14ac:dyDescent="0.25">
      <c r="A212">
        <v>206</v>
      </c>
      <c r="B212" t="str">
        <f>"00705493"</f>
        <v>00705493</v>
      </c>
      <c r="C212" t="s">
        <v>7</v>
      </c>
    </row>
    <row r="213" spans="1:3" x14ac:dyDescent="0.25">
      <c r="A213">
        <v>207</v>
      </c>
      <c r="B213" t="str">
        <f>"00709198"</f>
        <v>00709198</v>
      </c>
      <c r="C213" t="s">
        <v>7</v>
      </c>
    </row>
    <row r="214" spans="1:3" x14ac:dyDescent="0.25">
      <c r="A214">
        <v>208</v>
      </c>
      <c r="B214" t="str">
        <f>"00151971"</f>
        <v>00151971</v>
      </c>
      <c r="C214" t="s">
        <v>7</v>
      </c>
    </row>
    <row r="215" spans="1:3" x14ac:dyDescent="0.25">
      <c r="A215">
        <v>209</v>
      </c>
      <c r="B215" t="str">
        <f>"00714520"</f>
        <v>00714520</v>
      </c>
      <c r="C215" t="s">
        <v>7</v>
      </c>
    </row>
    <row r="216" spans="1:3" x14ac:dyDescent="0.25">
      <c r="A216">
        <v>210</v>
      </c>
      <c r="B216" t="str">
        <f>"00672522"</f>
        <v>00672522</v>
      </c>
      <c r="C216" t="s">
        <v>7</v>
      </c>
    </row>
    <row r="217" spans="1:3" x14ac:dyDescent="0.25">
      <c r="A217">
        <v>211</v>
      </c>
      <c r="B217" t="str">
        <f>"200801002064"</f>
        <v>200801002064</v>
      </c>
      <c r="C217" t="s">
        <v>7</v>
      </c>
    </row>
    <row r="218" spans="1:3" x14ac:dyDescent="0.25">
      <c r="A218">
        <v>212</v>
      </c>
      <c r="B218" t="str">
        <f>"00714744"</f>
        <v>00714744</v>
      </c>
      <c r="C218" t="s">
        <v>6</v>
      </c>
    </row>
    <row r="219" spans="1:3" x14ac:dyDescent="0.25">
      <c r="A219">
        <v>213</v>
      </c>
      <c r="B219" t="str">
        <f>"00634194"</f>
        <v>00634194</v>
      </c>
      <c r="C219" t="s">
        <v>6</v>
      </c>
    </row>
    <row r="220" spans="1:3" x14ac:dyDescent="0.25">
      <c r="A220">
        <v>214</v>
      </c>
      <c r="B220" t="str">
        <f>"00717113"</f>
        <v>00717113</v>
      </c>
      <c r="C220" t="s">
        <v>7</v>
      </c>
    </row>
    <row r="221" spans="1:3" x14ac:dyDescent="0.25">
      <c r="A221">
        <v>215</v>
      </c>
      <c r="B221" t="str">
        <f>"201511027694"</f>
        <v>201511027694</v>
      </c>
      <c r="C221" t="s">
        <v>7</v>
      </c>
    </row>
    <row r="222" spans="1:3" x14ac:dyDescent="0.25">
      <c r="A222">
        <v>216</v>
      </c>
      <c r="B222" t="str">
        <f>"00716431"</f>
        <v>00716431</v>
      </c>
      <c r="C222" t="s">
        <v>7</v>
      </c>
    </row>
    <row r="223" spans="1:3" x14ac:dyDescent="0.25">
      <c r="A223">
        <v>217</v>
      </c>
      <c r="B223" t="str">
        <f>"00175043"</f>
        <v>00175043</v>
      </c>
      <c r="C223" t="s">
        <v>7</v>
      </c>
    </row>
    <row r="224" spans="1:3" x14ac:dyDescent="0.25">
      <c r="A224">
        <v>218</v>
      </c>
      <c r="B224" t="str">
        <f>"00012658"</f>
        <v>00012658</v>
      </c>
      <c r="C224" t="s">
        <v>6</v>
      </c>
    </row>
    <row r="225" spans="1:3" x14ac:dyDescent="0.25">
      <c r="A225">
        <v>219</v>
      </c>
      <c r="B225" t="str">
        <f>"00332494"</f>
        <v>00332494</v>
      </c>
      <c r="C225" t="s">
        <v>7</v>
      </c>
    </row>
    <row r="226" spans="1:3" x14ac:dyDescent="0.25">
      <c r="A226">
        <v>220</v>
      </c>
      <c r="B226" t="str">
        <f>"00560675"</f>
        <v>00560675</v>
      </c>
      <c r="C226" t="s">
        <v>7</v>
      </c>
    </row>
    <row r="227" spans="1:3" x14ac:dyDescent="0.25">
      <c r="A227">
        <v>221</v>
      </c>
      <c r="B227" t="str">
        <f>"00716120"</f>
        <v>00716120</v>
      </c>
      <c r="C227" t="s">
        <v>6</v>
      </c>
    </row>
    <row r="228" spans="1:3" x14ac:dyDescent="0.25">
      <c r="A228">
        <v>222</v>
      </c>
      <c r="B228" t="str">
        <f>"201303000617"</f>
        <v>201303000617</v>
      </c>
      <c r="C228" t="s">
        <v>7</v>
      </c>
    </row>
    <row r="229" spans="1:3" x14ac:dyDescent="0.25">
      <c r="A229">
        <v>223</v>
      </c>
      <c r="B229" t="str">
        <f>"00713753"</f>
        <v>00713753</v>
      </c>
      <c r="C229" t="s">
        <v>7</v>
      </c>
    </row>
    <row r="230" spans="1:3" x14ac:dyDescent="0.25">
      <c r="A230">
        <v>224</v>
      </c>
      <c r="B230" t="str">
        <f>"00607054"</f>
        <v>00607054</v>
      </c>
      <c r="C230" t="s">
        <v>9</v>
      </c>
    </row>
    <row r="231" spans="1:3" x14ac:dyDescent="0.25">
      <c r="A231">
        <v>225</v>
      </c>
      <c r="B231" t="str">
        <f>"00668557"</f>
        <v>00668557</v>
      </c>
      <c r="C231" t="s">
        <v>7</v>
      </c>
    </row>
    <row r="232" spans="1:3" x14ac:dyDescent="0.25">
      <c r="A232">
        <v>226</v>
      </c>
      <c r="B232" t="str">
        <f>"00193991"</f>
        <v>00193991</v>
      </c>
      <c r="C232" t="s">
        <v>7</v>
      </c>
    </row>
    <row r="233" spans="1:3" x14ac:dyDescent="0.25">
      <c r="A233">
        <v>227</v>
      </c>
      <c r="B233" t="str">
        <f>"00555163"</f>
        <v>00555163</v>
      </c>
      <c r="C233" t="s">
        <v>7</v>
      </c>
    </row>
    <row r="234" spans="1:3" x14ac:dyDescent="0.25">
      <c r="A234">
        <v>228</v>
      </c>
      <c r="B234" t="str">
        <f>"00712840"</f>
        <v>00712840</v>
      </c>
      <c r="C234" t="s">
        <v>6</v>
      </c>
    </row>
    <row r="235" spans="1:3" x14ac:dyDescent="0.25">
      <c r="A235">
        <v>229</v>
      </c>
      <c r="B235" t="str">
        <f>"201503000354"</f>
        <v>201503000354</v>
      </c>
      <c r="C235" t="s">
        <v>6</v>
      </c>
    </row>
    <row r="236" spans="1:3" x14ac:dyDescent="0.25">
      <c r="A236">
        <v>230</v>
      </c>
      <c r="B236" t="str">
        <f>"00539356"</f>
        <v>00539356</v>
      </c>
      <c r="C236" t="s">
        <v>7</v>
      </c>
    </row>
    <row r="237" spans="1:3" x14ac:dyDescent="0.25">
      <c r="A237">
        <v>231</v>
      </c>
      <c r="B237" t="str">
        <f>"00476712"</f>
        <v>00476712</v>
      </c>
      <c r="C237" t="s">
        <v>7</v>
      </c>
    </row>
    <row r="238" spans="1:3" x14ac:dyDescent="0.25">
      <c r="A238">
        <v>232</v>
      </c>
      <c r="B238" t="str">
        <f>"00661910"</f>
        <v>00661910</v>
      </c>
      <c r="C238" t="s">
        <v>6</v>
      </c>
    </row>
    <row r="239" spans="1:3" x14ac:dyDescent="0.25">
      <c r="A239">
        <v>233</v>
      </c>
      <c r="B239" t="str">
        <f>"201201000129"</f>
        <v>201201000129</v>
      </c>
      <c r="C239" t="s">
        <v>6</v>
      </c>
    </row>
    <row r="240" spans="1:3" x14ac:dyDescent="0.25">
      <c r="A240">
        <v>234</v>
      </c>
      <c r="B240" t="str">
        <f>"200803000752"</f>
        <v>200803000752</v>
      </c>
      <c r="C240" t="s">
        <v>16</v>
      </c>
    </row>
    <row r="241" spans="1:3" x14ac:dyDescent="0.25">
      <c r="A241">
        <v>235</v>
      </c>
      <c r="B241" t="str">
        <f>"00661866"</f>
        <v>00661866</v>
      </c>
      <c r="C241" t="s">
        <v>7</v>
      </c>
    </row>
    <row r="242" spans="1:3" x14ac:dyDescent="0.25">
      <c r="A242">
        <v>236</v>
      </c>
      <c r="B242" t="str">
        <f>"201304000399"</f>
        <v>201304000399</v>
      </c>
      <c r="C242" t="s">
        <v>7</v>
      </c>
    </row>
    <row r="243" spans="1:3" x14ac:dyDescent="0.25">
      <c r="A243">
        <v>237</v>
      </c>
      <c r="B243" t="str">
        <f>"00191959"</f>
        <v>00191959</v>
      </c>
      <c r="C243" t="s">
        <v>7</v>
      </c>
    </row>
    <row r="244" spans="1:3" x14ac:dyDescent="0.25">
      <c r="A244">
        <v>238</v>
      </c>
      <c r="B244" t="str">
        <f>"00716469"</f>
        <v>00716469</v>
      </c>
      <c r="C244" t="s">
        <v>11</v>
      </c>
    </row>
    <row r="245" spans="1:3" x14ac:dyDescent="0.25">
      <c r="A245">
        <v>239</v>
      </c>
      <c r="B245" t="str">
        <f>"00144934"</f>
        <v>00144934</v>
      </c>
      <c r="C245" t="s">
        <v>17</v>
      </c>
    </row>
    <row r="246" spans="1:3" x14ac:dyDescent="0.25">
      <c r="A246">
        <v>240</v>
      </c>
      <c r="B246" t="str">
        <f>"00154500"</f>
        <v>00154500</v>
      </c>
      <c r="C246" t="str">
        <f>"015"</f>
        <v>015</v>
      </c>
    </row>
    <row r="247" spans="1:3" x14ac:dyDescent="0.25">
      <c r="A247">
        <v>241</v>
      </c>
      <c r="B247" t="str">
        <f>"00485545"</f>
        <v>00485545</v>
      </c>
      <c r="C247" t="s">
        <v>7</v>
      </c>
    </row>
    <row r="248" spans="1:3" x14ac:dyDescent="0.25">
      <c r="A248">
        <v>242</v>
      </c>
      <c r="B248" t="str">
        <f>"00689127"</f>
        <v>00689127</v>
      </c>
      <c r="C248" t="s">
        <v>7</v>
      </c>
    </row>
    <row r="249" spans="1:3" x14ac:dyDescent="0.25">
      <c r="A249">
        <v>243</v>
      </c>
      <c r="B249" t="str">
        <f>"00500350"</f>
        <v>00500350</v>
      </c>
      <c r="C249" t="s">
        <v>7</v>
      </c>
    </row>
    <row r="250" spans="1:3" x14ac:dyDescent="0.25">
      <c r="A250">
        <v>244</v>
      </c>
      <c r="B250" t="str">
        <f>"201411003189"</f>
        <v>201411003189</v>
      </c>
      <c r="C250" t="s">
        <v>7</v>
      </c>
    </row>
    <row r="251" spans="1:3" x14ac:dyDescent="0.25">
      <c r="A251">
        <v>245</v>
      </c>
      <c r="B251" t="str">
        <f>"00319492"</f>
        <v>00319492</v>
      </c>
      <c r="C251" t="s">
        <v>7</v>
      </c>
    </row>
    <row r="252" spans="1:3" x14ac:dyDescent="0.25">
      <c r="A252">
        <v>246</v>
      </c>
      <c r="B252" t="str">
        <f>"00560908"</f>
        <v>00560908</v>
      </c>
      <c r="C252" t="s">
        <v>7</v>
      </c>
    </row>
    <row r="253" spans="1:3" x14ac:dyDescent="0.25">
      <c r="A253">
        <v>247</v>
      </c>
      <c r="B253" t="str">
        <f>"00335925"</f>
        <v>00335925</v>
      </c>
      <c r="C253" t="s">
        <v>12</v>
      </c>
    </row>
    <row r="254" spans="1:3" x14ac:dyDescent="0.25">
      <c r="A254">
        <v>248</v>
      </c>
      <c r="B254" t="str">
        <f>"200802004820"</f>
        <v>200802004820</v>
      </c>
      <c r="C254" t="s">
        <v>7</v>
      </c>
    </row>
    <row r="255" spans="1:3" x14ac:dyDescent="0.25">
      <c r="A255">
        <v>249</v>
      </c>
      <c r="B255" t="str">
        <f>"00710548"</f>
        <v>00710548</v>
      </c>
      <c r="C255" t="s">
        <v>7</v>
      </c>
    </row>
    <row r="256" spans="1:3" x14ac:dyDescent="0.25">
      <c r="A256">
        <v>250</v>
      </c>
      <c r="B256" t="str">
        <f>"00496620"</f>
        <v>00496620</v>
      </c>
      <c r="C256" t="s">
        <v>7</v>
      </c>
    </row>
    <row r="257" spans="1:3" x14ac:dyDescent="0.25">
      <c r="A257">
        <v>251</v>
      </c>
      <c r="B257" t="str">
        <f>"00225554"</f>
        <v>00225554</v>
      </c>
      <c r="C257" t="s">
        <v>7</v>
      </c>
    </row>
    <row r="258" spans="1:3" x14ac:dyDescent="0.25">
      <c r="A258">
        <v>252</v>
      </c>
      <c r="B258" t="str">
        <f>"00715429"</f>
        <v>00715429</v>
      </c>
      <c r="C258" t="s">
        <v>7</v>
      </c>
    </row>
    <row r="259" spans="1:3" x14ac:dyDescent="0.25">
      <c r="A259">
        <v>253</v>
      </c>
      <c r="B259" t="str">
        <f>"00696659"</f>
        <v>00696659</v>
      </c>
      <c r="C259" t="s">
        <v>11</v>
      </c>
    </row>
    <row r="260" spans="1:3" x14ac:dyDescent="0.25">
      <c r="A260">
        <v>254</v>
      </c>
      <c r="B260" t="str">
        <f>"201002000002"</f>
        <v>201002000002</v>
      </c>
      <c r="C260" t="s">
        <v>7</v>
      </c>
    </row>
    <row r="261" spans="1:3" x14ac:dyDescent="0.25">
      <c r="A261">
        <v>255</v>
      </c>
      <c r="B261" t="str">
        <f>"201412006737"</f>
        <v>201412006737</v>
      </c>
      <c r="C261" t="s">
        <v>7</v>
      </c>
    </row>
    <row r="262" spans="1:3" x14ac:dyDescent="0.25">
      <c r="A262">
        <v>256</v>
      </c>
      <c r="B262" t="str">
        <f>"00665517"</f>
        <v>00665517</v>
      </c>
      <c r="C262" t="s">
        <v>6</v>
      </c>
    </row>
    <row r="263" spans="1:3" x14ac:dyDescent="0.25">
      <c r="A263">
        <v>257</v>
      </c>
      <c r="B263" t="str">
        <f>"00606025"</f>
        <v>00606025</v>
      </c>
      <c r="C263" t="s">
        <v>7</v>
      </c>
    </row>
    <row r="264" spans="1:3" x14ac:dyDescent="0.25">
      <c r="A264">
        <v>258</v>
      </c>
      <c r="B264" t="str">
        <f>"201410010115"</f>
        <v>201410010115</v>
      </c>
      <c r="C264" t="s">
        <v>7</v>
      </c>
    </row>
    <row r="265" spans="1:3" x14ac:dyDescent="0.25">
      <c r="A265">
        <v>259</v>
      </c>
      <c r="B265" t="str">
        <f>"201410001881"</f>
        <v>201410001881</v>
      </c>
      <c r="C265" t="s">
        <v>7</v>
      </c>
    </row>
    <row r="266" spans="1:3" x14ac:dyDescent="0.25">
      <c r="A266">
        <v>260</v>
      </c>
      <c r="B266" t="str">
        <f>"00547300"</f>
        <v>00547300</v>
      </c>
      <c r="C266" t="s">
        <v>18</v>
      </c>
    </row>
    <row r="267" spans="1:3" x14ac:dyDescent="0.25">
      <c r="A267">
        <v>261</v>
      </c>
      <c r="B267" t="str">
        <f>"00599052"</f>
        <v>00599052</v>
      </c>
      <c r="C267" t="s">
        <v>7</v>
      </c>
    </row>
    <row r="268" spans="1:3" x14ac:dyDescent="0.25">
      <c r="A268">
        <v>262</v>
      </c>
      <c r="B268" t="str">
        <f>"200802003275"</f>
        <v>200802003275</v>
      </c>
      <c r="C268" t="s">
        <v>6</v>
      </c>
    </row>
    <row r="269" spans="1:3" x14ac:dyDescent="0.25">
      <c r="A269">
        <v>263</v>
      </c>
      <c r="B269" t="str">
        <f>"00227174"</f>
        <v>00227174</v>
      </c>
      <c r="C269" t="s">
        <v>7</v>
      </c>
    </row>
    <row r="270" spans="1:3" x14ac:dyDescent="0.25">
      <c r="A270">
        <v>264</v>
      </c>
      <c r="B270" t="str">
        <f>"00704899"</f>
        <v>00704899</v>
      </c>
      <c r="C270" t="s">
        <v>7</v>
      </c>
    </row>
    <row r="271" spans="1:3" x14ac:dyDescent="0.25">
      <c r="A271">
        <v>265</v>
      </c>
      <c r="B271" t="str">
        <f>"201406013076"</f>
        <v>201406013076</v>
      </c>
      <c r="C271" t="s">
        <v>7</v>
      </c>
    </row>
    <row r="272" spans="1:3" x14ac:dyDescent="0.25">
      <c r="A272">
        <v>266</v>
      </c>
      <c r="B272" t="str">
        <f>"00601850"</f>
        <v>00601850</v>
      </c>
      <c r="C272" t="s">
        <v>7</v>
      </c>
    </row>
    <row r="273" spans="1:3" x14ac:dyDescent="0.25">
      <c r="A273">
        <v>267</v>
      </c>
      <c r="B273" t="str">
        <f>"00219325"</f>
        <v>00219325</v>
      </c>
      <c r="C273" t="s">
        <v>7</v>
      </c>
    </row>
    <row r="274" spans="1:3" x14ac:dyDescent="0.25">
      <c r="A274">
        <v>268</v>
      </c>
      <c r="B274" t="str">
        <f>"00459201"</f>
        <v>00459201</v>
      </c>
      <c r="C274" t="s">
        <v>7</v>
      </c>
    </row>
    <row r="275" spans="1:3" x14ac:dyDescent="0.25">
      <c r="A275">
        <v>269</v>
      </c>
      <c r="B275" t="str">
        <f>"00212961"</f>
        <v>00212961</v>
      </c>
      <c r="C275" t="s">
        <v>7</v>
      </c>
    </row>
    <row r="276" spans="1:3" x14ac:dyDescent="0.25">
      <c r="A276">
        <v>270</v>
      </c>
      <c r="B276" t="str">
        <f>"00301810"</f>
        <v>00301810</v>
      </c>
      <c r="C276" t="s">
        <v>6</v>
      </c>
    </row>
    <row r="277" spans="1:3" x14ac:dyDescent="0.25">
      <c r="A277">
        <v>271</v>
      </c>
      <c r="B277" t="str">
        <f>"00633972"</f>
        <v>00633972</v>
      </c>
      <c r="C277" t="s">
        <v>7</v>
      </c>
    </row>
    <row r="278" spans="1:3" x14ac:dyDescent="0.25">
      <c r="A278">
        <v>272</v>
      </c>
      <c r="B278" t="str">
        <f>"00014135"</f>
        <v>00014135</v>
      </c>
      <c r="C278" t="s">
        <v>7</v>
      </c>
    </row>
    <row r="279" spans="1:3" x14ac:dyDescent="0.25">
      <c r="A279">
        <v>273</v>
      </c>
      <c r="B279" t="str">
        <f>"00715786"</f>
        <v>00715786</v>
      </c>
      <c r="C279" t="s">
        <v>7</v>
      </c>
    </row>
    <row r="280" spans="1:3" x14ac:dyDescent="0.25">
      <c r="A280">
        <v>274</v>
      </c>
      <c r="B280" t="str">
        <f>"200809000353"</f>
        <v>200809000353</v>
      </c>
      <c r="C280" t="s">
        <v>7</v>
      </c>
    </row>
    <row r="281" spans="1:3" x14ac:dyDescent="0.25">
      <c r="A281">
        <v>275</v>
      </c>
      <c r="B281" t="str">
        <f>"00715436"</f>
        <v>00715436</v>
      </c>
      <c r="C281" t="str">
        <f>"015"</f>
        <v>015</v>
      </c>
    </row>
    <row r="282" spans="1:3" x14ac:dyDescent="0.25">
      <c r="A282">
        <v>276</v>
      </c>
      <c r="B282" t="str">
        <f>"00704831"</f>
        <v>00704831</v>
      </c>
      <c r="C282" t="str">
        <f>"015"</f>
        <v>015</v>
      </c>
    </row>
    <row r="283" spans="1:3" x14ac:dyDescent="0.25">
      <c r="A283">
        <v>277</v>
      </c>
      <c r="B283" t="str">
        <f>"00661243"</f>
        <v>00661243</v>
      </c>
      <c r="C283" t="s">
        <v>7</v>
      </c>
    </row>
    <row r="284" spans="1:3" x14ac:dyDescent="0.25">
      <c r="A284">
        <v>278</v>
      </c>
      <c r="B284" t="str">
        <f>"00701059"</f>
        <v>00701059</v>
      </c>
      <c r="C284" t="s">
        <v>7</v>
      </c>
    </row>
    <row r="285" spans="1:3" x14ac:dyDescent="0.25">
      <c r="A285">
        <v>279</v>
      </c>
      <c r="B285" t="str">
        <f>"200801000185"</f>
        <v>200801000185</v>
      </c>
      <c r="C285" t="s">
        <v>7</v>
      </c>
    </row>
    <row r="286" spans="1:3" x14ac:dyDescent="0.25">
      <c r="A286">
        <v>280</v>
      </c>
      <c r="B286" t="str">
        <f>"00713396"</f>
        <v>00713396</v>
      </c>
      <c r="C286" t="s">
        <v>7</v>
      </c>
    </row>
    <row r="287" spans="1:3" x14ac:dyDescent="0.25">
      <c r="A287">
        <v>281</v>
      </c>
      <c r="B287" t="str">
        <f>"00193201"</f>
        <v>00193201</v>
      </c>
      <c r="C287" t="s">
        <v>7</v>
      </c>
    </row>
    <row r="288" spans="1:3" x14ac:dyDescent="0.25">
      <c r="A288">
        <v>282</v>
      </c>
      <c r="B288" t="str">
        <f>"00716909"</f>
        <v>00716909</v>
      </c>
      <c r="C288" t="s">
        <v>7</v>
      </c>
    </row>
    <row r="289" spans="1:3" x14ac:dyDescent="0.25">
      <c r="A289">
        <v>283</v>
      </c>
      <c r="B289" t="str">
        <f>"00451933"</f>
        <v>00451933</v>
      </c>
      <c r="C289" t="s">
        <v>7</v>
      </c>
    </row>
    <row r="290" spans="1:3" x14ac:dyDescent="0.25">
      <c r="A290">
        <v>284</v>
      </c>
      <c r="B290" t="str">
        <f>"00715780"</f>
        <v>00715780</v>
      </c>
      <c r="C290" t="s">
        <v>6</v>
      </c>
    </row>
    <row r="291" spans="1:3" x14ac:dyDescent="0.25">
      <c r="A291">
        <v>285</v>
      </c>
      <c r="B291" t="str">
        <f>"00710683"</f>
        <v>00710683</v>
      </c>
      <c r="C291" t="s">
        <v>9</v>
      </c>
    </row>
    <row r="292" spans="1:3" x14ac:dyDescent="0.25">
      <c r="A292">
        <v>286</v>
      </c>
      <c r="B292" t="str">
        <f>"00656089"</f>
        <v>00656089</v>
      </c>
      <c r="C292" t="s">
        <v>7</v>
      </c>
    </row>
    <row r="293" spans="1:3" x14ac:dyDescent="0.25">
      <c r="A293">
        <v>287</v>
      </c>
      <c r="B293" t="str">
        <f>"00714738"</f>
        <v>00714738</v>
      </c>
      <c r="C293" t="s">
        <v>7</v>
      </c>
    </row>
    <row r="294" spans="1:3" x14ac:dyDescent="0.25">
      <c r="A294">
        <v>288</v>
      </c>
      <c r="B294" t="str">
        <f>"00484996"</f>
        <v>00484996</v>
      </c>
      <c r="C294" t="s">
        <v>7</v>
      </c>
    </row>
    <row r="295" spans="1:3" x14ac:dyDescent="0.25">
      <c r="A295">
        <v>289</v>
      </c>
      <c r="B295" t="str">
        <f>"00716784"</f>
        <v>00716784</v>
      </c>
      <c r="C295" t="s">
        <v>7</v>
      </c>
    </row>
    <row r="296" spans="1:3" x14ac:dyDescent="0.25">
      <c r="A296">
        <v>290</v>
      </c>
      <c r="B296" t="str">
        <f>"00716467"</f>
        <v>00716467</v>
      </c>
      <c r="C296" t="s">
        <v>7</v>
      </c>
    </row>
    <row r="297" spans="1:3" x14ac:dyDescent="0.25">
      <c r="A297">
        <v>291</v>
      </c>
      <c r="B297" t="str">
        <f>"00116414"</f>
        <v>00116414</v>
      </c>
      <c r="C297" t="s">
        <v>7</v>
      </c>
    </row>
    <row r="298" spans="1:3" x14ac:dyDescent="0.25">
      <c r="A298">
        <v>292</v>
      </c>
      <c r="B298" t="str">
        <f>"00464278"</f>
        <v>00464278</v>
      </c>
      <c r="C298" t="s">
        <v>7</v>
      </c>
    </row>
    <row r="299" spans="1:3" x14ac:dyDescent="0.25">
      <c r="A299">
        <v>293</v>
      </c>
      <c r="B299" t="str">
        <f>"00684175"</f>
        <v>00684175</v>
      </c>
      <c r="C299" t="s">
        <v>7</v>
      </c>
    </row>
    <row r="300" spans="1:3" x14ac:dyDescent="0.25">
      <c r="A300">
        <v>294</v>
      </c>
      <c r="B300" t="str">
        <f>"200909000365"</f>
        <v>200909000365</v>
      </c>
      <c r="C300" t="s">
        <v>7</v>
      </c>
    </row>
    <row r="301" spans="1:3" x14ac:dyDescent="0.25">
      <c r="A301">
        <v>295</v>
      </c>
      <c r="B301" t="str">
        <f>"00716982"</f>
        <v>00716982</v>
      </c>
      <c r="C301" t="s">
        <v>7</v>
      </c>
    </row>
    <row r="302" spans="1:3" x14ac:dyDescent="0.25">
      <c r="A302">
        <v>296</v>
      </c>
      <c r="B302" t="str">
        <f>"00507286"</f>
        <v>00507286</v>
      </c>
      <c r="C302" t="s">
        <v>6</v>
      </c>
    </row>
    <row r="303" spans="1:3" x14ac:dyDescent="0.25">
      <c r="A303">
        <v>297</v>
      </c>
      <c r="B303" t="str">
        <f>"201402005962"</f>
        <v>201402005962</v>
      </c>
      <c r="C303" t="s">
        <v>7</v>
      </c>
    </row>
    <row r="304" spans="1:3" x14ac:dyDescent="0.25">
      <c r="A304">
        <v>298</v>
      </c>
      <c r="B304" t="str">
        <f>"00151572"</f>
        <v>00151572</v>
      </c>
      <c r="C304" t="s">
        <v>11</v>
      </c>
    </row>
    <row r="305" spans="1:3" x14ac:dyDescent="0.25">
      <c r="A305">
        <v>299</v>
      </c>
      <c r="B305" t="str">
        <f>"00464742"</f>
        <v>00464742</v>
      </c>
      <c r="C305" t="s">
        <v>7</v>
      </c>
    </row>
    <row r="306" spans="1:3" x14ac:dyDescent="0.25">
      <c r="A306">
        <v>300</v>
      </c>
      <c r="B306" t="str">
        <f>"00553485"</f>
        <v>00553485</v>
      </c>
      <c r="C306" t="s">
        <v>7</v>
      </c>
    </row>
    <row r="307" spans="1:3" x14ac:dyDescent="0.25">
      <c r="A307">
        <v>301</v>
      </c>
      <c r="B307" t="str">
        <f>"00715906"</f>
        <v>00715906</v>
      </c>
      <c r="C307" t="s">
        <v>7</v>
      </c>
    </row>
    <row r="308" spans="1:3" x14ac:dyDescent="0.25">
      <c r="A308">
        <v>302</v>
      </c>
      <c r="B308" t="str">
        <f>"00715497"</f>
        <v>00715497</v>
      </c>
      <c r="C308" t="s">
        <v>7</v>
      </c>
    </row>
    <row r="309" spans="1:3" x14ac:dyDescent="0.25">
      <c r="A309">
        <v>303</v>
      </c>
      <c r="B309" t="str">
        <f>"00354204"</f>
        <v>00354204</v>
      </c>
      <c r="C309" t="s">
        <v>6</v>
      </c>
    </row>
    <row r="310" spans="1:3" x14ac:dyDescent="0.25">
      <c r="A310">
        <v>304</v>
      </c>
      <c r="B310" t="str">
        <f>"00474455"</f>
        <v>00474455</v>
      </c>
      <c r="C310" t="s">
        <v>7</v>
      </c>
    </row>
    <row r="311" spans="1:3" x14ac:dyDescent="0.25">
      <c r="A311">
        <v>305</v>
      </c>
      <c r="B311" t="str">
        <f>"00193353"</f>
        <v>00193353</v>
      </c>
      <c r="C311" t="str">
        <f>"015"</f>
        <v>015</v>
      </c>
    </row>
    <row r="312" spans="1:3" x14ac:dyDescent="0.25">
      <c r="A312">
        <v>306</v>
      </c>
      <c r="B312" t="str">
        <f>"00717202"</f>
        <v>00717202</v>
      </c>
      <c r="C312" t="s">
        <v>7</v>
      </c>
    </row>
    <row r="313" spans="1:3" x14ac:dyDescent="0.25">
      <c r="A313">
        <v>307</v>
      </c>
      <c r="B313" t="str">
        <f>"00544052"</f>
        <v>00544052</v>
      </c>
      <c r="C313" t="s">
        <v>7</v>
      </c>
    </row>
    <row r="314" spans="1:3" x14ac:dyDescent="0.25">
      <c r="A314">
        <v>308</v>
      </c>
      <c r="B314" t="str">
        <f>"00671120"</f>
        <v>00671120</v>
      </c>
      <c r="C314" t="s">
        <v>7</v>
      </c>
    </row>
    <row r="315" spans="1:3" x14ac:dyDescent="0.25">
      <c r="A315">
        <v>309</v>
      </c>
      <c r="B315" t="str">
        <f>"00513459"</f>
        <v>00513459</v>
      </c>
      <c r="C315" t="s">
        <v>7</v>
      </c>
    </row>
    <row r="316" spans="1:3" x14ac:dyDescent="0.25">
      <c r="A316">
        <v>310</v>
      </c>
      <c r="B316" t="str">
        <f>"00703416"</f>
        <v>00703416</v>
      </c>
      <c r="C316" t="s">
        <v>10</v>
      </c>
    </row>
    <row r="317" spans="1:3" x14ac:dyDescent="0.25">
      <c r="A317">
        <v>311</v>
      </c>
      <c r="B317" t="str">
        <f>"00487376"</f>
        <v>00487376</v>
      </c>
      <c r="C317" t="s">
        <v>19</v>
      </c>
    </row>
    <row r="318" spans="1:3" x14ac:dyDescent="0.25">
      <c r="A318">
        <v>312</v>
      </c>
      <c r="B318" t="str">
        <f>"00450990"</f>
        <v>00450990</v>
      </c>
      <c r="C318" t="s">
        <v>12</v>
      </c>
    </row>
    <row r="319" spans="1:3" x14ac:dyDescent="0.25">
      <c r="A319">
        <v>313</v>
      </c>
      <c r="B319" t="str">
        <f>"201604005484"</f>
        <v>201604005484</v>
      </c>
      <c r="C319" t="s">
        <v>7</v>
      </c>
    </row>
    <row r="320" spans="1:3" x14ac:dyDescent="0.25">
      <c r="A320">
        <v>314</v>
      </c>
      <c r="B320" t="str">
        <f>"00716625"</f>
        <v>00716625</v>
      </c>
      <c r="C320" t="s">
        <v>7</v>
      </c>
    </row>
    <row r="321" spans="1:3" x14ac:dyDescent="0.25">
      <c r="A321">
        <v>315</v>
      </c>
      <c r="B321" t="str">
        <f>"00713487"</f>
        <v>00713487</v>
      </c>
      <c r="C321" t="s">
        <v>7</v>
      </c>
    </row>
    <row r="322" spans="1:3" x14ac:dyDescent="0.25">
      <c r="A322">
        <v>316</v>
      </c>
      <c r="B322" t="str">
        <f>"200802007609"</f>
        <v>200802007609</v>
      </c>
      <c r="C322" t="s">
        <v>7</v>
      </c>
    </row>
    <row r="323" spans="1:3" x14ac:dyDescent="0.25">
      <c r="A323">
        <v>317</v>
      </c>
      <c r="B323" t="str">
        <f>"201303001015"</f>
        <v>201303001015</v>
      </c>
      <c r="C323" t="s">
        <v>7</v>
      </c>
    </row>
    <row r="324" spans="1:3" x14ac:dyDescent="0.25">
      <c r="A324">
        <v>318</v>
      </c>
      <c r="B324" t="str">
        <f>"00692480"</f>
        <v>00692480</v>
      </c>
      <c r="C324" t="s">
        <v>7</v>
      </c>
    </row>
    <row r="325" spans="1:3" x14ac:dyDescent="0.25">
      <c r="A325">
        <v>319</v>
      </c>
      <c r="B325" t="str">
        <f>"00717058"</f>
        <v>00717058</v>
      </c>
      <c r="C325" t="s">
        <v>7</v>
      </c>
    </row>
    <row r="326" spans="1:3" x14ac:dyDescent="0.25">
      <c r="A326">
        <v>320</v>
      </c>
      <c r="B326" t="str">
        <f>"00329104"</f>
        <v>00329104</v>
      </c>
      <c r="C326" t="s">
        <v>7</v>
      </c>
    </row>
    <row r="327" spans="1:3" x14ac:dyDescent="0.25">
      <c r="A327">
        <v>321</v>
      </c>
      <c r="B327" t="str">
        <f>"00340731"</f>
        <v>00340731</v>
      </c>
      <c r="C327" t="str">
        <f>"015"</f>
        <v>015</v>
      </c>
    </row>
    <row r="328" spans="1:3" x14ac:dyDescent="0.25">
      <c r="A328">
        <v>322</v>
      </c>
      <c r="B328" t="str">
        <f>"00231199"</f>
        <v>00231199</v>
      </c>
      <c r="C328" t="s">
        <v>6</v>
      </c>
    </row>
    <row r="329" spans="1:3" x14ac:dyDescent="0.25">
      <c r="A329">
        <v>323</v>
      </c>
      <c r="B329" t="str">
        <f>"200908000378"</f>
        <v>200908000378</v>
      </c>
      <c r="C329" t="s">
        <v>7</v>
      </c>
    </row>
    <row r="330" spans="1:3" x14ac:dyDescent="0.25">
      <c r="A330">
        <v>324</v>
      </c>
      <c r="B330" t="str">
        <f>"200901000447"</f>
        <v>200901000447</v>
      </c>
      <c r="C330" t="s">
        <v>10</v>
      </c>
    </row>
    <row r="331" spans="1:3" x14ac:dyDescent="0.25">
      <c r="A331">
        <v>325</v>
      </c>
      <c r="B331" t="str">
        <f>"00711635"</f>
        <v>00711635</v>
      </c>
      <c r="C331" t="s">
        <v>7</v>
      </c>
    </row>
    <row r="332" spans="1:3" x14ac:dyDescent="0.25">
      <c r="A332">
        <v>326</v>
      </c>
      <c r="B332" t="str">
        <f>"00305420"</f>
        <v>00305420</v>
      </c>
      <c r="C332" t="s">
        <v>7</v>
      </c>
    </row>
    <row r="333" spans="1:3" x14ac:dyDescent="0.25">
      <c r="A333">
        <v>327</v>
      </c>
      <c r="B333" t="str">
        <f>"00716019"</f>
        <v>00716019</v>
      </c>
      <c r="C333" t="s">
        <v>11</v>
      </c>
    </row>
    <row r="334" spans="1:3" x14ac:dyDescent="0.25">
      <c r="A334">
        <v>328</v>
      </c>
      <c r="B334" t="str">
        <f>"00711467"</f>
        <v>00711467</v>
      </c>
      <c r="C334" t="str">
        <f>"015"</f>
        <v>015</v>
      </c>
    </row>
    <row r="335" spans="1:3" x14ac:dyDescent="0.25">
      <c r="A335">
        <v>329</v>
      </c>
      <c r="B335" t="str">
        <f>"00716342"</f>
        <v>00716342</v>
      </c>
      <c r="C335" t="s">
        <v>7</v>
      </c>
    </row>
    <row r="336" spans="1:3" x14ac:dyDescent="0.25">
      <c r="A336">
        <v>330</v>
      </c>
      <c r="B336" t="str">
        <f>"00705016"</f>
        <v>00705016</v>
      </c>
      <c r="C336" t="s">
        <v>7</v>
      </c>
    </row>
    <row r="337" spans="1:3" x14ac:dyDescent="0.25">
      <c r="A337">
        <v>331</v>
      </c>
      <c r="B337" t="str">
        <f>"00717015"</f>
        <v>00717015</v>
      </c>
      <c r="C337" t="s">
        <v>7</v>
      </c>
    </row>
    <row r="338" spans="1:3" x14ac:dyDescent="0.25">
      <c r="A338">
        <v>332</v>
      </c>
      <c r="B338" t="str">
        <f>"00714509"</f>
        <v>00714509</v>
      </c>
      <c r="C338" t="s">
        <v>7</v>
      </c>
    </row>
    <row r="339" spans="1:3" x14ac:dyDescent="0.25">
      <c r="A339">
        <v>333</v>
      </c>
      <c r="B339" t="str">
        <f>"00013703"</f>
        <v>00013703</v>
      </c>
      <c r="C339" t="s">
        <v>7</v>
      </c>
    </row>
    <row r="340" spans="1:3" x14ac:dyDescent="0.25">
      <c r="A340">
        <v>334</v>
      </c>
      <c r="B340" t="str">
        <f>"00713154"</f>
        <v>00713154</v>
      </c>
      <c r="C340" t="s">
        <v>7</v>
      </c>
    </row>
    <row r="341" spans="1:3" x14ac:dyDescent="0.25">
      <c r="A341">
        <v>335</v>
      </c>
      <c r="B341" t="str">
        <f>"00691951"</f>
        <v>00691951</v>
      </c>
      <c r="C341" t="s">
        <v>7</v>
      </c>
    </row>
    <row r="342" spans="1:3" x14ac:dyDescent="0.25">
      <c r="A342">
        <v>336</v>
      </c>
      <c r="B342" t="str">
        <f>"00011733"</f>
        <v>00011733</v>
      </c>
      <c r="C342" t="s">
        <v>6</v>
      </c>
    </row>
    <row r="343" spans="1:3" x14ac:dyDescent="0.25">
      <c r="A343">
        <v>337</v>
      </c>
      <c r="B343" t="str">
        <f>"201511040400"</f>
        <v>201511040400</v>
      </c>
      <c r="C343" t="s">
        <v>7</v>
      </c>
    </row>
    <row r="344" spans="1:3" x14ac:dyDescent="0.25">
      <c r="A344">
        <v>338</v>
      </c>
      <c r="B344" t="str">
        <f>"00716137"</f>
        <v>00716137</v>
      </c>
      <c r="C344" t="str">
        <f>"001"</f>
        <v>001</v>
      </c>
    </row>
    <row r="345" spans="1:3" x14ac:dyDescent="0.25">
      <c r="A345">
        <v>339</v>
      </c>
      <c r="B345" t="str">
        <f>"00467219"</f>
        <v>00467219</v>
      </c>
      <c r="C345" t="s">
        <v>7</v>
      </c>
    </row>
    <row r="346" spans="1:3" x14ac:dyDescent="0.25">
      <c r="A346">
        <v>340</v>
      </c>
      <c r="B346" t="str">
        <f>"00716494"</f>
        <v>00716494</v>
      </c>
      <c r="C346" t="s">
        <v>7</v>
      </c>
    </row>
    <row r="347" spans="1:3" x14ac:dyDescent="0.25">
      <c r="A347">
        <v>341</v>
      </c>
      <c r="B347" t="str">
        <f>"00716302"</f>
        <v>00716302</v>
      </c>
      <c r="C347" t="s">
        <v>7</v>
      </c>
    </row>
    <row r="348" spans="1:3" x14ac:dyDescent="0.25">
      <c r="A348">
        <v>342</v>
      </c>
      <c r="B348" t="str">
        <f>"201504000856"</f>
        <v>201504000856</v>
      </c>
      <c r="C348" t="s">
        <v>7</v>
      </c>
    </row>
    <row r="349" spans="1:3" x14ac:dyDescent="0.25">
      <c r="A349">
        <v>343</v>
      </c>
      <c r="B349" t="str">
        <f>"00715322"</f>
        <v>00715322</v>
      </c>
      <c r="C349" t="s">
        <v>7</v>
      </c>
    </row>
    <row r="350" spans="1:3" x14ac:dyDescent="0.25">
      <c r="A350">
        <v>344</v>
      </c>
      <c r="B350" t="str">
        <f>"201406013193"</f>
        <v>201406013193</v>
      </c>
      <c r="C350" t="s">
        <v>7</v>
      </c>
    </row>
    <row r="351" spans="1:3" x14ac:dyDescent="0.25">
      <c r="A351">
        <v>345</v>
      </c>
      <c r="B351" t="str">
        <f>"00662026"</f>
        <v>00662026</v>
      </c>
      <c r="C351" t="s">
        <v>7</v>
      </c>
    </row>
    <row r="352" spans="1:3" x14ac:dyDescent="0.25">
      <c r="A352">
        <v>346</v>
      </c>
      <c r="B352" t="str">
        <f>"00085990"</f>
        <v>00085990</v>
      </c>
      <c r="C352" t="str">
        <f>"015"</f>
        <v>015</v>
      </c>
    </row>
    <row r="353" spans="1:3" x14ac:dyDescent="0.25">
      <c r="A353">
        <v>347</v>
      </c>
      <c r="B353" t="str">
        <f>"00015057"</f>
        <v>00015057</v>
      </c>
      <c r="C353" t="s">
        <v>6</v>
      </c>
    </row>
    <row r="354" spans="1:3" x14ac:dyDescent="0.25">
      <c r="A354">
        <v>348</v>
      </c>
      <c r="B354" t="str">
        <f>"00435440"</f>
        <v>00435440</v>
      </c>
      <c r="C354" t="s">
        <v>7</v>
      </c>
    </row>
    <row r="355" spans="1:3" x14ac:dyDescent="0.25">
      <c r="A355">
        <v>349</v>
      </c>
      <c r="B355" t="str">
        <f>"00540338"</f>
        <v>00540338</v>
      </c>
      <c r="C355" t="s">
        <v>7</v>
      </c>
    </row>
    <row r="356" spans="1:3" x14ac:dyDescent="0.25">
      <c r="A356">
        <v>350</v>
      </c>
      <c r="B356" t="str">
        <f>"00612425"</f>
        <v>00612425</v>
      </c>
      <c r="C356" t="s">
        <v>6</v>
      </c>
    </row>
    <row r="357" spans="1:3" x14ac:dyDescent="0.25">
      <c r="A357">
        <v>351</v>
      </c>
      <c r="B357" t="str">
        <f>"00686339"</f>
        <v>00686339</v>
      </c>
      <c r="C357" t="s">
        <v>7</v>
      </c>
    </row>
    <row r="358" spans="1:3" x14ac:dyDescent="0.25">
      <c r="A358">
        <v>352</v>
      </c>
      <c r="B358" t="str">
        <f>"00711664"</f>
        <v>00711664</v>
      </c>
      <c r="C358" t="s">
        <v>7</v>
      </c>
    </row>
    <row r="359" spans="1:3" x14ac:dyDescent="0.25">
      <c r="A359">
        <v>353</v>
      </c>
      <c r="B359" t="str">
        <f>"00009100"</f>
        <v>00009100</v>
      </c>
      <c r="C359" t="s">
        <v>6</v>
      </c>
    </row>
    <row r="360" spans="1:3" x14ac:dyDescent="0.25">
      <c r="A360">
        <v>354</v>
      </c>
      <c r="B360" t="str">
        <f>"00715882"</f>
        <v>00715882</v>
      </c>
      <c r="C360" t="s">
        <v>7</v>
      </c>
    </row>
    <row r="361" spans="1:3" x14ac:dyDescent="0.25">
      <c r="A361">
        <v>355</v>
      </c>
      <c r="B361" t="str">
        <f>"200802007552"</f>
        <v>200802007552</v>
      </c>
      <c r="C361" t="s">
        <v>7</v>
      </c>
    </row>
    <row r="362" spans="1:3" x14ac:dyDescent="0.25">
      <c r="A362">
        <v>356</v>
      </c>
      <c r="B362" t="str">
        <f>"00018036"</f>
        <v>00018036</v>
      </c>
      <c r="C362" t="s">
        <v>12</v>
      </c>
    </row>
    <row r="363" spans="1:3" x14ac:dyDescent="0.25">
      <c r="A363">
        <v>357</v>
      </c>
      <c r="B363" t="str">
        <f>"00633382"</f>
        <v>00633382</v>
      </c>
      <c r="C363" t="s">
        <v>7</v>
      </c>
    </row>
    <row r="364" spans="1:3" x14ac:dyDescent="0.25">
      <c r="A364">
        <v>358</v>
      </c>
      <c r="B364" t="str">
        <f>"00662915"</f>
        <v>00662915</v>
      </c>
      <c r="C364" t="str">
        <f>"015"</f>
        <v>015</v>
      </c>
    </row>
    <row r="365" spans="1:3" x14ac:dyDescent="0.25">
      <c r="A365">
        <v>359</v>
      </c>
      <c r="B365" t="str">
        <f>"00716425"</f>
        <v>00716425</v>
      </c>
      <c r="C365" t="s">
        <v>7</v>
      </c>
    </row>
    <row r="366" spans="1:3" x14ac:dyDescent="0.25">
      <c r="A366">
        <v>360</v>
      </c>
      <c r="B366" t="str">
        <f>"00657403"</f>
        <v>00657403</v>
      </c>
      <c r="C366" t="s">
        <v>7</v>
      </c>
    </row>
    <row r="367" spans="1:3" x14ac:dyDescent="0.25">
      <c r="A367">
        <v>361</v>
      </c>
      <c r="B367" t="str">
        <f>"00650172"</f>
        <v>00650172</v>
      </c>
      <c r="C367" t="s">
        <v>7</v>
      </c>
    </row>
    <row r="368" spans="1:3" x14ac:dyDescent="0.25">
      <c r="A368">
        <v>362</v>
      </c>
      <c r="B368" t="str">
        <f>"201402007609"</f>
        <v>201402007609</v>
      </c>
      <c r="C368" t="s">
        <v>7</v>
      </c>
    </row>
    <row r="369" spans="1:3" x14ac:dyDescent="0.25">
      <c r="A369">
        <v>363</v>
      </c>
      <c r="B369" t="str">
        <f>"00661268"</f>
        <v>00661268</v>
      </c>
      <c r="C369" t="s">
        <v>7</v>
      </c>
    </row>
    <row r="370" spans="1:3" x14ac:dyDescent="0.25">
      <c r="A370">
        <v>364</v>
      </c>
      <c r="B370" t="str">
        <f>"00694636"</f>
        <v>00694636</v>
      </c>
      <c r="C370" t="s">
        <v>7</v>
      </c>
    </row>
    <row r="371" spans="1:3" x14ac:dyDescent="0.25">
      <c r="A371">
        <v>365</v>
      </c>
      <c r="B371" t="str">
        <f>"00703756"</f>
        <v>00703756</v>
      </c>
      <c r="C371" t="s">
        <v>7</v>
      </c>
    </row>
    <row r="372" spans="1:3" x14ac:dyDescent="0.25">
      <c r="A372">
        <v>366</v>
      </c>
      <c r="B372" t="str">
        <f>"00714669"</f>
        <v>00714669</v>
      </c>
      <c r="C372" t="s">
        <v>7</v>
      </c>
    </row>
    <row r="373" spans="1:3" x14ac:dyDescent="0.25">
      <c r="A373">
        <v>367</v>
      </c>
      <c r="B373" t="str">
        <f>"00131675"</f>
        <v>00131675</v>
      </c>
      <c r="C373" t="s">
        <v>7</v>
      </c>
    </row>
    <row r="374" spans="1:3" x14ac:dyDescent="0.25">
      <c r="A374">
        <v>368</v>
      </c>
      <c r="B374" t="str">
        <f>"200712000063"</f>
        <v>200712000063</v>
      </c>
      <c r="C374" t="s">
        <v>7</v>
      </c>
    </row>
    <row r="375" spans="1:3" x14ac:dyDescent="0.25">
      <c r="A375">
        <v>369</v>
      </c>
      <c r="B375" t="str">
        <f>"00715375"</f>
        <v>00715375</v>
      </c>
      <c r="C375" t="s">
        <v>7</v>
      </c>
    </row>
    <row r="376" spans="1:3" x14ac:dyDescent="0.25">
      <c r="A376">
        <v>370</v>
      </c>
      <c r="B376" t="str">
        <f>"00224406"</f>
        <v>00224406</v>
      </c>
      <c r="C376" t="s">
        <v>7</v>
      </c>
    </row>
    <row r="377" spans="1:3" x14ac:dyDescent="0.25">
      <c r="A377">
        <v>371</v>
      </c>
      <c r="B377" t="str">
        <f>"00598505"</f>
        <v>00598505</v>
      </c>
      <c r="C377" t="s">
        <v>7</v>
      </c>
    </row>
    <row r="378" spans="1:3" x14ac:dyDescent="0.25">
      <c r="A378">
        <v>372</v>
      </c>
      <c r="B378" t="str">
        <f>"00662125"</f>
        <v>00662125</v>
      </c>
      <c r="C378" t="s">
        <v>7</v>
      </c>
    </row>
    <row r="379" spans="1:3" x14ac:dyDescent="0.25">
      <c r="A379">
        <v>373</v>
      </c>
      <c r="B379" t="str">
        <f>"00687552"</f>
        <v>00687552</v>
      </c>
      <c r="C379" t="s">
        <v>7</v>
      </c>
    </row>
    <row r="380" spans="1:3" x14ac:dyDescent="0.25">
      <c r="A380">
        <v>374</v>
      </c>
      <c r="B380" t="str">
        <f>"00703985"</f>
        <v>00703985</v>
      </c>
      <c r="C380" t="s">
        <v>7</v>
      </c>
    </row>
    <row r="381" spans="1:3" x14ac:dyDescent="0.25">
      <c r="A381">
        <v>375</v>
      </c>
      <c r="B381" t="str">
        <f>"00594112"</f>
        <v>00594112</v>
      </c>
      <c r="C381" t="s">
        <v>12</v>
      </c>
    </row>
    <row r="382" spans="1:3" x14ac:dyDescent="0.25">
      <c r="A382">
        <v>376</v>
      </c>
      <c r="B382" t="str">
        <f>"00555200"</f>
        <v>00555200</v>
      </c>
      <c r="C382" t="s">
        <v>7</v>
      </c>
    </row>
    <row r="383" spans="1:3" x14ac:dyDescent="0.25">
      <c r="A383">
        <v>377</v>
      </c>
      <c r="B383" t="str">
        <f>"00714045"</f>
        <v>00714045</v>
      </c>
      <c r="C383" t="s">
        <v>7</v>
      </c>
    </row>
    <row r="384" spans="1:3" x14ac:dyDescent="0.25">
      <c r="A384">
        <v>378</v>
      </c>
      <c r="B384" t="str">
        <f>"00221630"</f>
        <v>00221630</v>
      </c>
      <c r="C384" t="s">
        <v>7</v>
      </c>
    </row>
    <row r="385" spans="1:3" x14ac:dyDescent="0.25">
      <c r="A385">
        <v>379</v>
      </c>
      <c r="B385" t="str">
        <f>"201304001173"</f>
        <v>201304001173</v>
      </c>
      <c r="C385" t="s">
        <v>7</v>
      </c>
    </row>
    <row r="386" spans="1:3" x14ac:dyDescent="0.25">
      <c r="A386">
        <v>380</v>
      </c>
      <c r="B386" t="str">
        <f>"201504004547"</f>
        <v>201504004547</v>
      </c>
      <c r="C386" t="s">
        <v>7</v>
      </c>
    </row>
    <row r="387" spans="1:3" x14ac:dyDescent="0.25">
      <c r="A387">
        <v>381</v>
      </c>
      <c r="B387" t="str">
        <f>"00649775"</f>
        <v>00649775</v>
      </c>
      <c r="C387" t="s">
        <v>7</v>
      </c>
    </row>
    <row r="388" spans="1:3" x14ac:dyDescent="0.25">
      <c r="A388">
        <v>382</v>
      </c>
      <c r="B388" t="str">
        <f>"00545668"</f>
        <v>00545668</v>
      </c>
      <c r="C388" t="s">
        <v>7</v>
      </c>
    </row>
    <row r="389" spans="1:3" x14ac:dyDescent="0.25">
      <c r="A389">
        <v>383</v>
      </c>
      <c r="B389" t="str">
        <f>"201304001053"</f>
        <v>201304001053</v>
      </c>
      <c r="C389" t="s">
        <v>7</v>
      </c>
    </row>
    <row r="390" spans="1:3" x14ac:dyDescent="0.25">
      <c r="A390">
        <v>384</v>
      </c>
      <c r="B390" t="str">
        <f>"00715472"</f>
        <v>00715472</v>
      </c>
      <c r="C390" t="s">
        <v>20</v>
      </c>
    </row>
    <row r="391" spans="1:3" x14ac:dyDescent="0.25">
      <c r="A391">
        <v>385</v>
      </c>
      <c r="B391" t="str">
        <f>"201406003353"</f>
        <v>201406003353</v>
      </c>
      <c r="C391" t="s">
        <v>7</v>
      </c>
    </row>
    <row r="392" spans="1:3" x14ac:dyDescent="0.25">
      <c r="A392">
        <v>386</v>
      </c>
      <c r="B392" t="str">
        <f>"00210169"</f>
        <v>00210169</v>
      </c>
      <c r="C392" t="s">
        <v>6</v>
      </c>
    </row>
    <row r="393" spans="1:3" x14ac:dyDescent="0.25">
      <c r="A393">
        <v>387</v>
      </c>
      <c r="B393" t="str">
        <f>"00620263"</f>
        <v>00620263</v>
      </c>
      <c r="C393" t="s">
        <v>7</v>
      </c>
    </row>
    <row r="394" spans="1:3" x14ac:dyDescent="0.25">
      <c r="A394">
        <v>388</v>
      </c>
      <c r="B394" t="str">
        <f>"00714406"</f>
        <v>00714406</v>
      </c>
      <c r="C394" t="s">
        <v>7</v>
      </c>
    </row>
    <row r="395" spans="1:3" x14ac:dyDescent="0.25">
      <c r="A395">
        <v>389</v>
      </c>
      <c r="B395" t="str">
        <f>"200712000867"</f>
        <v>200712000867</v>
      </c>
      <c r="C395" t="s">
        <v>7</v>
      </c>
    </row>
    <row r="396" spans="1:3" x14ac:dyDescent="0.25">
      <c r="A396">
        <v>390</v>
      </c>
      <c r="B396" t="str">
        <f>"00717001"</f>
        <v>00717001</v>
      </c>
      <c r="C396" t="s">
        <v>6</v>
      </c>
    </row>
    <row r="397" spans="1:3" x14ac:dyDescent="0.25">
      <c r="A397">
        <v>391</v>
      </c>
      <c r="B397" t="str">
        <f>"00145604"</f>
        <v>00145604</v>
      </c>
      <c r="C397" t="s">
        <v>7</v>
      </c>
    </row>
    <row r="398" spans="1:3" x14ac:dyDescent="0.25">
      <c r="A398">
        <v>392</v>
      </c>
      <c r="B398" t="str">
        <f>"201402009028"</f>
        <v>201402009028</v>
      </c>
      <c r="C398" t="s">
        <v>7</v>
      </c>
    </row>
    <row r="399" spans="1:3" x14ac:dyDescent="0.25">
      <c r="A399">
        <v>393</v>
      </c>
      <c r="B399" t="str">
        <f>"00547747"</f>
        <v>00547747</v>
      </c>
      <c r="C399" t="s">
        <v>7</v>
      </c>
    </row>
    <row r="400" spans="1:3" x14ac:dyDescent="0.25">
      <c r="A400">
        <v>394</v>
      </c>
      <c r="B400" t="str">
        <f>"00699123"</f>
        <v>00699123</v>
      </c>
      <c r="C400" t="s">
        <v>7</v>
      </c>
    </row>
    <row r="401" spans="1:3" x14ac:dyDescent="0.25">
      <c r="A401">
        <v>395</v>
      </c>
      <c r="B401" t="str">
        <f>"00704044"</f>
        <v>00704044</v>
      </c>
      <c r="C401" t="s">
        <v>7</v>
      </c>
    </row>
    <row r="402" spans="1:3" x14ac:dyDescent="0.25">
      <c r="A402">
        <v>396</v>
      </c>
      <c r="B402" t="str">
        <f>"00471845"</f>
        <v>00471845</v>
      </c>
      <c r="C402" t="s">
        <v>7</v>
      </c>
    </row>
    <row r="403" spans="1:3" x14ac:dyDescent="0.25">
      <c r="A403">
        <v>397</v>
      </c>
      <c r="B403" t="str">
        <f>"00469894"</f>
        <v>00469894</v>
      </c>
      <c r="C403" t="str">
        <f>"015"</f>
        <v>015</v>
      </c>
    </row>
    <row r="404" spans="1:3" x14ac:dyDescent="0.25">
      <c r="A404">
        <v>398</v>
      </c>
      <c r="B404" t="str">
        <f>"201511031518"</f>
        <v>201511031518</v>
      </c>
      <c r="C404" t="s">
        <v>7</v>
      </c>
    </row>
    <row r="405" spans="1:3" x14ac:dyDescent="0.25">
      <c r="A405">
        <v>399</v>
      </c>
      <c r="B405" t="str">
        <f>"00673686"</f>
        <v>00673686</v>
      </c>
      <c r="C405" t="s">
        <v>6</v>
      </c>
    </row>
    <row r="406" spans="1:3" x14ac:dyDescent="0.25">
      <c r="A406">
        <v>400</v>
      </c>
      <c r="B406" t="str">
        <f>"201406011524"</f>
        <v>201406011524</v>
      </c>
      <c r="C406" t="s">
        <v>7</v>
      </c>
    </row>
    <row r="407" spans="1:3" x14ac:dyDescent="0.25">
      <c r="A407">
        <v>401</v>
      </c>
      <c r="B407" t="str">
        <f>"00716224"</f>
        <v>00716224</v>
      </c>
      <c r="C407" t="s">
        <v>7</v>
      </c>
    </row>
    <row r="408" spans="1:3" x14ac:dyDescent="0.25">
      <c r="A408">
        <v>402</v>
      </c>
      <c r="B408" t="str">
        <f>"200809000827"</f>
        <v>200809000827</v>
      </c>
      <c r="C408" t="s">
        <v>7</v>
      </c>
    </row>
    <row r="409" spans="1:3" x14ac:dyDescent="0.25">
      <c r="A409">
        <v>403</v>
      </c>
      <c r="B409" t="str">
        <f>"201502002632"</f>
        <v>201502002632</v>
      </c>
      <c r="C409" t="s">
        <v>7</v>
      </c>
    </row>
    <row r="410" spans="1:3" x14ac:dyDescent="0.25">
      <c r="A410">
        <v>404</v>
      </c>
      <c r="B410" t="str">
        <f>"00715241"</f>
        <v>00715241</v>
      </c>
      <c r="C410" t="s">
        <v>21</v>
      </c>
    </row>
    <row r="411" spans="1:3" x14ac:dyDescent="0.25">
      <c r="A411">
        <v>405</v>
      </c>
      <c r="B411" t="str">
        <f>"201406015678"</f>
        <v>201406015678</v>
      </c>
      <c r="C411" t="s">
        <v>7</v>
      </c>
    </row>
    <row r="412" spans="1:3" x14ac:dyDescent="0.25">
      <c r="A412">
        <v>406</v>
      </c>
      <c r="B412" t="str">
        <f>"00143231"</f>
        <v>00143231</v>
      </c>
      <c r="C412" t="s">
        <v>7</v>
      </c>
    </row>
    <row r="413" spans="1:3" x14ac:dyDescent="0.25">
      <c r="A413">
        <v>407</v>
      </c>
      <c r="B413" t="str">
        <f>"00717155"</f>
        <v>00717155</v>
      </c>
      <c r="C413" t="s">
        <v>7</v>
      </c>
    </row>
    <row r="414" spans="1:3" x14ac:dyDescent="0.25">
      <c r="A414">
        <v>408</v>
      </c>
      <c r="B414" t="str">
        <f>"00550286"</f>
        <v>00550286</v>
      </c>
      <c r="C414" t="s">
        <v>7</v>
      </c>
    </row>
    <row r="415" spans="1:3" x14ac:dyDescent="0.25">
      <c r="A415">
        <v>409</v>
      </c>
      <c r="B415" t="str">
        <f>"201409003420"</f>
        <v>201409003420</v>
      </c>
      <c r="C415" t="s">
        <v>7</v>
      </c>
    </row>
    <row r="416" spans="1:3" x14ac:dyDescent="0.25">
      <c r="A416">
        <v>410</v>
      </c>
      <c r="B416" t="str">
        <f>"00460205"</f>
        <v>00460205</v>
      </c>
      <c r="C416" t="s">
        <v>7</v>
      </c>
    </row>
    <row r="417" spans="1:3" x14ac:dyDescent="0.25">
      <c r="A417">
        <v>411</v>
      </c>
      <c r="B417" t="str">
        <f>"00524722"</f>
        <v>00524722</v>
      </c>
      <c r="C417" t="s">
        <v>11</v>
      </c>
    </row>
    <row r="418" spans="1:3" x14ac:dyDescent="0.25">
      <c r="A418">
        <v>412</v>
      </c>
      <c r="B418" t="str">
        <f>"00477489"</f>
        <v>00477489</v>
      </c>
      <c r="C418" t="s">
        <v>7</v>
      </c>
    </row>
    <row r="419" spans="1:3" x14ac:dyDescent="0.25">
      <c r="A419">
        <v>413</v>
      </c>
      <c r="B419" t="str">
        <f>"00603124"</f>
        <v>00603124</v>
      </c>
      <c r="C419" t="s">
        <v>7</v>
      </c>
    </row>
    <row r="420" spans="1:3" x14ac:dyDescent="0.25">
      <c r="A420">
        <v>414</v>
      </c>
      <c r="B420" t="str">
        <f>"201412006244"</f>
        <v>201412006244</v>
      </c>
      <c r="C420" t="s">
        <v>7</v>
      </c>
    </row>
    <row r="421" spans="1:3" x14ac:dyDescent="0.25">
      <c r="A421">
        <v>415</v>
      </c>
      <c r="B421" t="str">
        <f>"201304005883"</f>
        <v>201304005883</v>
      </c>
      <c r="C421" t="s">
        <v>7</v>
      </c>
    </row>
    <row r="422" spans="1:3" x14ac:dyDescent="0.25">
      <c r="A422">
        <v>416</v>
      </c>
      <c r="B422" t="str">
        <f>"00660963"</f>
        <v>00660963</v>
      </c>
      <c r="C422" t="s">
        <v>11</v>
      </c>
    </row>
    <row r="423" spans="1:3" x14ac:dyDescent="0.25">
      <c r="A423">
        <v>417</v>
      </c>
      <c r="B423" t="str">
        <f>"201406000100"</f>
        <v>201406000100</v>
      </c>
      <c r="C423" t="s">
        <v>7</v>
      </c>
    </row>
    <row r="424" spans="1:3" x14ac:dyDescent="0.25">
      <c r="A424">
        <v>418</v>
      </c>
      <c r="B424" t="str">
        <f>"00717000"</f>
        <v>00717000</v>
      </c>
      <c r="C424" t="s">
        <v>6</v>
      </c>
    </row>
    <row r="425" spans="1:3" x14ac:dyDescent="0.25">
      <c r="A425">
        <v>419</v>
      </c>
      <c r="B425" t="str">
        <f>"00700745"</f>
        <v>00700745</v>
      </c>
      <c r="C425" t="s">
        <v>7</v>
      </c>
    </row>
    <row r="426" spans="1:3" x14ac:dyDescent="0.25">
      <c r="A426">
        <v>420</v>
      </c>
      <c r="B426" t="str">
        <f>"200712002453"</f>
        <v>200712002453</v>
      </c>
      <c r="C426" t="s">
        <v>7</v>
      </c>
    </row>
    <row r="427" spans="1:3" x14ac:dyDescent="0.25">
      <c r="A427">
        <v>421</v>
      </c>
      <c r="B427" t="str">
        <f>"00021732"</f>
        <v>00021732</v>
      </c>
      <c r="C427" t="s">
        <v>7</v>
      </c>
    </row>
    <row r="428" spans="1:3" x14ac:dyDescent="0.25">
      <c r="A428">
        <v>422</v>
      </c>
      <c r="B428" t="str">
        <f>"200802008843"</f>
        <v>200802008843</v>
      </c>
      <c r="C428" t="s">
        <v>7</v>
      </c>
    </row>
    <row r="429" spans="1:3" x14ac:dyDescent="0.25">
      <c r="A429">
        <v>423</v>
      </c>
      <c r="B429" t="str">
        <f>"00710808"</f>
        <v>00710808</v>
      </c>
      <c r="C429" t="str">
        <f>"015"</f>
        <v>015</v>
      </c>
    </row>
    <row r="430" spans="1:3" x14ac:dyDescent="0.25">
      <c r="A430">
        <v>424</v>
      </c>
      <c r="B430" t="str">
        <f>"00552576"</f>
        <v>00552576</v>
      </c>
      <c r="C430" t="s">
        <v>7</v>
      </c>
    </row>
    <row r="431" spans="1:3" x14ac:dyDescent="0.25">
      <c r="A431">
        <v>425</v>
      </c>
      <c r="B431" t="str">
        <f>"00011307"</f>
        <v>00011307</v>
      </c>
      <c r="C431" t="s">
        <v>7</v>
      </c>
    </row>
    <row r="432" spans="1:3" x14ac:dyDescent="0.25">
      <c r="A432">
        <v>426</v>
      </c>
      <c r="B432" t="str">
        <f>"00537049"</f>
        <v>00537049</v>
      </c>
      <c r="C432" t="s">
        <v>7</v>
      </c>
    </row>
    <row r="433" spans="1:3" x14ac:dyDescent="0.25">
      <c r="A433">
        <v>427</v>
      </c>
      <c r="B433" t="str">
        <f>"00649359"</f>
        <v>00649359</v>
      </c>
      <c r="C433" t="s">
        <v>7</v>
      </c>
    </row>
    <row r="434" spans="1:3" x14ac:dyDescent="0.25">
      <c r="A434">
        <v>428</v>
      </c>
      <c r="B434" t="str">
        <f>"00243673"</f>
        <v>00243673</v>
      </c>
      <c r="C434" t="s">
        <v>6</v>
      </c>
    </row>
    <row r="435" spans="1:3" x14ac:dyDescent="0.25">
      <c r="A435">
        <v>429</v>
      </c>
      <c r="B435" t="str">
        <f>"201406009959"</f>
        <v>201406009959</v>
      </c>
      <c r="C435" t="s">
        <v>12</v>
      </c>
    </row>
    <row r="436" spans="1:3" x14ac:dyDescent="0.25">
      <c r="A436">
        <v>430</v>
      </c>
      <c r="B436" t="str">
        <f>"00316215"</f>
        <v>00316215</v>
      </c>
      <c r="C436" t="s">
        <v>7</v>
      </c>
    </row>
    <row r="437" spans="1:3" x14ac:dyDescent="0.25">
      <c r="A437">
        <v>431</v>
      </c>
      <c r="B437" t="str">
        <f>"00436922"</f>
        <v>00436922</v>
      </c>
      <c r="C437" t="s">
        <v>7</v>
      </c>
    </row>
    <row r="438" spans="1:3" x14ac:dyDescent="0.25">
      <c r="A438">
        <v>432</v>
      </c>
      <c r="B438" t="str">
        <f>"00614888"</f>
        <v>00614888</v>
      </c>
      <c r="C438" t="str">
        <f>"015"</f>
        <v>015</v>
      </c>
    </row>
    <row r="439" spans="1:3" x14ac:dyDescent="0.25">
      <c r="A439">
        <v>433</v>
      </c>
      <c r="B439" t="str">
        <f>"00636971"</f>
        <v>00636971</v>
      </c>
      <c r="C439" t="s">
        <v>7</v>
      </c>
    </row>
    <row r="440" spans="1:3" x14ac:dyDescent="0.25">
      <c r="A440">
        <v>434</v>
      </c>
      <c r="B440" t="str">
        <f>"00712576"</f>
        <v>00712576</v>
      </c>
      <c r="C440" t="s">
        <v>7</v>
      </c>
    </row>
    <row r="441" spans="1:3" x14ac:dyDescent="0.25">
      <c r="A441">
        <v>435</v>
      </c>
      <c r="B441" t="str">
        <f>"200802000091"</f>
        <v>200802000091</v>
      </c>
      <c r="C441" t="s">
        <v>7</v>
      </c>
    </row>
    <row r="442" spans="1:3" x14ac:dyDescent="0.25">
      <c r="A442">
        <v>436</v>
      </c>
      <c r="B442" t="str">
        <f>"201210000134"</f>
        <v>201210000134</v>
      </c>
      <c r="C442" t="s">
        <v>10</v>
      </c>
    </row>
    <row r="443" spans="1:3" x14ac:dyDescent="0.25">
      <c r="A443">
        <v>437</v>
      </c>
      <c r="B443" t="str">
        <f>"00117092"</f>
        <v>00117092</v>
      </c>
      <c r="C443" t="s">
        <v>7</v>
      </c>
    </row>
    <row r="444" spans="1:3" x14ac:dyDescent="0.25">
      <c r="A444">
        <v>438</v>
      </c>
      <c r="B444" t="str">
        <f>"00113211"</f>
        <v>00113211</v>
      </c>
      <c r="C444" t="s">
        <v>6</v>
      </c>
    </row>
    <row r="445" spans="1:3" x14ac:dyDescent="0.25">
      <c r="A445">
        <v>439</v>
      </c>
      <c r="B445" t="str">
        <f>"00716003"</f>
        <v>00716003</v>
      </c>
      <c r="C445" t="s">
        <v>7</v>
      </c>
    </row>
    <row r="446" spans="1:3" x14ac:dyDescent="0.25">
      <c r="A446">
        <v>440</v>
      </c>
      <c r="B446" t="str">
        <f>"201406008488"</f>
        <v>201406008488</v>
      </c>
      <c r="C446" t="s">
        <v>6</v>
      </c>
    </row>
    <row r="447" spans="1:3" x14ac:dyDescent="0.25">
      <c r="A447">
        <v>441</v>
      </c>
      <c r="B447" t="str">
        <f>"00012957"</f>
        <v>00012957</v>
      </c>
      <c r="C447" t="s">
        <v>7</v>
      </c>
    </row>
    <row r="448" spans="1:3" x14ac:dyDescent="0.25">
      <c r="A448">
        <v>442</v>
      </c>
      <c r="B448" t="str">
        <f>"00194099"</f>
        <v>00194099</v>
      </c>
      <c r="C448" t="s">
        <v>7</v>
      </c>
    </row>
    <row r="449" spans="1:3" x14ac:dyDescent="0.25">
      <c r="A449">
        <v>443</v>
      </c>
      <c r="B449" t="str">
        <f>"00104211"</f>
        <v>00104211</v>
      </c>
      <c r="C449" t="s">
        <v>7</v>
      </c>
    </row>
    <row r="450" spans="1:3" x14ac:dyDescent="0.25">
      <c r="A450">
        <v>444</v>
      </c>
      <c r="B450" t="str">
        <f>"00615993"</f>
        <v>00615993</v>
      </c>
      <c r="C450" t="s">
        <v>7</v>
      </c>
    </row>
    <row r="451" spans="1:3" x14ac:dyDescent="0.25">
      <c r="A451">
        <v>445</v>
      </c>
      <c r="B451" t="str">
        <f>"201511011673"</f>
        <v>201511011673</v>
      </c>
      <c r="C451" t="s">
        <v>7</v>
      </c>
    </row>
    <row r="452" spans="1:3" x14ac:dyDescent="0.25">
      <c r="A452">
        <v>446</v>
      </c>
      <c r="B452" t="str">
        <f>"00538618"</f>
        <v>00538618</v>
      </c>
      <c r="C452" t="s">
        <v>7</v>
      </c>
    </row>
    <row r="453" spans="1:3" x14ac:dyDescent="0.25">
      <c r="A453">
        <v>447</v>
      </c>
      <c r="B453" t="str">
        <f>"201406014718"</f>
        <v>201406014718</v>
      </c>
      <c r="C453" t="s">
        <v>7</v>
      </c>
    </row>
    <row r="454" spans="1:3" x14ac:dyDescent="0.25">
      <c r="A454">
        <v>448</v>
      </c>
      <c r="B454" t="str">
        <f>"00704527"</f>
        <v>00704527</v>
      </c>
      <c r="C454" t="s">
        <v>7</v>
      </c>
    </row>
    <row r="455" spans="1:3" x14ac:dyDescent="0.25">
      <c r="A455">
        <v>449</v>
      </c>
      <c r="B455" t="str">
        <f>"00498925"</f>
        <v>00498925</v>
      </c>
      <c r="C455" t="s">
        <v>7</v>
      </c>
    </row>
    <row r="456" spans="1:3" x14ac:dyDescent="0.25">
      <c r="A456">
        <v>450</v>
      </c>
      <c r="B456" t="str">
        <f>"00713685"</f>
        <v>00713685</v>
      </c>
      <c r="C456" t="s">
        <v>7</v>
      </c>
    </row>
    <row r="457" spans="1:3" x14ac:dyDescent="0.25">
      <c r="A457">
        <v>451</v>
      </c>
      <c r="B457" t="str">
        <f>"00670742"</f>
        <v>00670742</v>
      </c>
      <c r="C457" t="s">
        <v>7</v>
      </c>
    </row>
    <row r="458" spans="1:3" x14ac:dyDescent="0.25">
      <c r="A458">
        <v>452</v>
      </c>
      <c r="B458" t="str">
        <f>"00687573"</f>
        <v>00687573</v>
      </c>
      <c r="C458" t="str">
        <f>"001"</f>
        <v>001</v>
      </c>
    </row>
    <row r="459" spans="1:3" x14ac:dyDescent="0.25">
      <c r="A459">
        <v>453</v>
      </c>
      <c r="B459" t="str">
        <f>"00715718"</f>
        <v>00715718</v>
      </c>
      <c r="C459" t="s">
        <v>6</v>
      </c>
    </row>
    <row r="460" spans="1:3" x14ac:dyDescent="0.25">
      <c r="A460">
        <v>454</v>
      </c>
      <c r="B460" t="str">
        <f>"00427580"</f>
        <v>00427580</v>
      </c>
      <c r="C460" t="s">
        <v>7</v>
      </c>
    </row>
    <row r="461" spans="1:3" x14ac:dyDescent="0.25">
      <c r="A461">
        <v>455</v>
      </c>
      <c r="B461" t="str">
        <f>"00474166"</f>
        <v>00474166</v>
      </c>
      <c r="C461" t="s">
        <v>7</v>
      </c>
    </row>
    <row r="462" spans="1:3" x14ac:dyDescent="0.25">
      <c r="A462">
        <v>456</v>
      </c>
      <c r="B462" t="str">
        <f>"00716919"</f>
        <v>00716919</v>
      </c>
      <c r="C462" t="s">
        <v>7</v>
      </c>
    </row>
    <row r="463" spans="1:3" x14ac:dyDescent="0.25">
      <c r="A463">
        <v>457</v>
      </c>
      <c r="B463" t="str">
        <f>"00022181"</f>
        <v>00022181</v>
      </c>
      <c r="C463" t="s">
        <v>7</v>
      </c>
    </row>
    <row r="464" spans="1:3" x14ac:dyDescent="0.25">
      <c r="A464">
        <v>458</v>
      </c>
      <c r="B464" t="str">
        <f>"00223896"</f>
        <v>00223896</v>
      </c>
      <c r="C464" t="s">
        <v>6</v>
      </c>
    </row>
    <row r="465" spans="1:3" x14ac:dyDescent="0.25">
      <c r="A465">
        <v>459</v>
      </c>
      <c r="B465" t="str">
        <f>"00713402"</f>
        <v>00713402</v>
      </c>
      <c r="C465" t="s">
        <v>7</v>
      </c>
    </row>
    <row r="466" spans="1:3" x14ac:dyDescent="0.25">
      <c r="A466">
        <v>460</v>
      </c>
      <c r="B466" t="str">
        <f>"00714610"</f>
        <v>00714610</v>
      </c>
      <c r="C466" t="s">
        <v>7</v>
      </c>
    </row>
    <row r="467" spans="1:3" x14ac:dyDescent="0.25">
      <c r="A467">
        <v>461</v>
      </c>
      <c r="B467" t="str">
        <f>"00075583"</f>
        <v>00075583</v>
      </c>
      <c r="C467" t="s">
        <v>7</v>
      </c>
    </row>
    <row r="468" spans="1:3" x14ac:dyDescent="0.25">
      <c r="A468">
        <v>462</v>
      </c>
      <c r="B468" t="str">
        <f>"00440354"</f>
        <v>00440354</v>
      </c>
      <c r="C468" t="s">
        <v>7</v>
      </c>
    </row>
    <row r="469" spans="1:3" x14ac:dyDescent="0.25">
      <c r="A469">
        <v>463</v>
      </c>
      <c r="B469" t="str">
        <f>"00715614"</f>
        <v>00715614</v>
      </c>
      <c r="C469" t="s">
        <v>7</v>
      </c>
    </row>
    <row r="470" spans="1:3" x14ac:dyDescent="0.25">
      <c r="A470">
        <v>464</v>
      </c>
      <c r="B470" t="str">
        <f>"00358572"</f>
        <v>00358572</v>
      </c>
      <c r="C470" t="s">
        <v>22</v>
      </c>
    </row>
    <row r="471" spans="1:3" x14ac:dyDescent="0.25">
      <c r="A471">
        <v>465</v>
      </c>
      <c r="B471" t="str">
        <f>"00715477"</f>
        <v>00715477</v>
      </c>
      <c r="C471" t="s">
        <v>23</v>
      </c>
    </row>
    <row r="472" spans="1:3" x14ac:dyDescent="0.25">
      <c r="A472">
        <v>466</v>
      </c>
      <c r="B472" t="str">
        <f>"00581000"</f>
        <v>00581000</v>
      </c>
      <c r="C472" t="s">
        <v>7</v>
      </c>
    </row>
    <row r="473" spans="1:3" x14ac:dyDescent="0.25">
      <c r="A473">
        <v>467</v>
      </c>
      <c r="B473" t="str">
        <f>"00507156"</f>
        <v>00507156</v>
      </c>
      <c r="C473" t="s">
        <v>7</v>
      </c>
    </row>
    <row r="474" spans="1:3" x14ac:dyDescent="0.25">
      <c r="A474">
        <v>468</v>
      </c>
      <c r="B474" t="str">
        <f>"200805000068"</f>
        <v>200805000068</v>
      </c>
      <c r="C474" t="s">
        <v>7</v>
      </c>
    </row>
    <row r="475" spans="1:3" x14ac:dyDescent="0.25">
      <c r="A475">
        <v>469</v>
      </c>
      <c r="B475" t="str">
        <f>"00716406"</f>
        <v>00716406</v>
      </c>
      <c r="C475" t="s">
        <v>7</v>
      </c>
    </row>
    <row r="476" spans="1:3" x14ac:dyDescent="0.25">
      <c r="A476">
        <v>470</v>
      </c>
      <c r="B476" t="str">
        <f>"00005062"</f>
        <v>00005062</v>
      </c>
      <c r="C476" t="s">
        <v>9</v>
      </c>
    </row>
    <row r="477" spans="1:3" x14ac:dyDescent="0.25">
      <c r="A477">
        <v>471</v>
      </c>
      <c r="B477" t="str">
        <f>"00265066"</f>
        <v>00265066</v>
      </c>
      <c r="C477" t="s">
        <v>7</v>
      </c>
    </row>
    <row r="478" spans="1:3" x14ac:dyDescent="0.25">
      <c r="A478">
        <v>472</v>
      </c>
      <c r="B478" t="str">
        <f>"00160415"</f>
        <v>00160415</v>
      </c>
      <c r="C478" t="s">
        <v>24</v>
      </c>
    </row>
    <row r="479" spans="1:3" x14ac:dyDescent="0.25">
      <c r="A479">
        <v>473</v>
      </c>
      <c r="B479" t="str">
        <f>"00236798"</f>
        <v>00236798</v>
      </c>
      <c r="C479" t="s">
        <v>7</v>
      </c>
    </row>
    <row r="480" spans="1:3" x14ac:dyDescent="0.25">
      <c r="A480">
        <v>474</v>
      </c>
      <c r="B480" t="str">
        <f>"00683415"</f>
        <v>00683415</v>
      </c>
      <c r="C480" t="s">
        <v>7</v>
      </c>
    </row>
    <row r="481" spans="1:3" x14ac:dyDescent="0.25">
      <c r="A481">
        <v>475</v>
      </c>
      <c r="B481" t="str">
        <f>"200806000662"</f>
        <v>200806000662</v>
      </c>
      <c r="C481" t="s">
        <v>7</v>
      </c>
    </row>
    <row r="482" spans="1:3" x14ac:dyDescent="0.25">
      <c r="A482">
        <v>476</v>
      </c>
      <c r="B482" t="str">
        <f>"00691559"</f>
        <v>00691559</v>
      </c>
      <c r="C482" t="s">
        <v>7</v>
      </c>
    </row>
    <row r="483" spans="1:3" x14ac:dyDescent="0.25">
      <c r="A483">
        <v>477</v>
      </c>
      <c r="B483" t="str">
        <f>"00703446"</f>
        <v>00703446</v>
      </c>
      <c r="C483" t="str">
        <f>"001"</f>
        <v>001</v>
      </c>
    </row>
    <row r="484" spans="1:3" x14ac:dyDescent="0.25">
      <c r="A484">
        <v>478</v>
      </c>
      <c r="B484" t="str">
        <f>"00585612"</f>
        <v>00585612</v>
      </c>
      <c r="C484" t="s">
        <v>7</v>
      </c>
    </row>
    <row r="485" spans="1:3" x14ac:dyDescent="0.25">
      <c r="A485">
        <v>479</v>
      </c>
      <c r="B485" t="str">
        <f>"00714000"</f>
        <v>00714000</v>
      </c>
      <c r="C485" t="s">
        <v>7</v>
      </c>
    </row>
    <row r="486" spans="1:3" x14ac:dyDescent="0.25">
      <c r="A486">
        <v>480</v>
      </c>
      <c r="B486" t="str">
        <f>"00691258"</f>
        <v>00691258</v>
      </c>
      <c r="C486" t="s">
        <v>7</v>
      </c>
    </row>
    <row r="487" spans="1:3" x14ac:dyDescent="0.25">
      <c r="A487">
        <v>481</v>
      </c>
      <c r="B487" t="str">
        <f>"00687943"</f>
        <v>00687943</v>
      </c>
      <c r="C487" t="s">
        <v>25</v>
      </c>
    </row>
    <row r="488" spans="1:3" x14ac:dyDescent="0.25">
      <c r="A488">
        <v>482</v>
      </c>
      <c r="B488" t="str">
        <f>"00276793"</f>
        <v>00276793</v>
      </c>
      <c r="C488" t="s">
        <v>7</v>
      </c>
    </row>
    <row r="489" spans="1:3" x14ac:dyDescent="0.25">
      <c r="A489">
        <v>483</v>
      </c>
      <c r="B489" t="str">
        <f>"00684301"</f>
        <v>00684301</v>
      </c>
      <c r="C489" t="s">
        <v>7</v>
      </c>
    </row>
    <row r="490" spans="1:3" x14ac:dyDescent="0.25">
      <c r="A490">
        <v>484</v>
      </c>
      <c r="B490" t="str">
        <f>"00137997"</f>
        <v>00137997</v>
      </c>
      <c r="C490" t="s">
        <v>7</v>
      </c>
    </row>
    <row r="491" spans="1:3" x14ac:dyDescent="0.25">
      <c r="A491">
        <v>485</v>
      </c>
      <c r="B491" t="str">
        <f>"00621253"</f>
        <v>00621253</v>
      </c>
      <c r="C491" t="s">
        <v>7</v>
      </c>
    </row>
    <row r="492" spans="1:3" x14ac:dyDescent="0.25">
      <c r="A492">
        <v>486</v>
      </c>
      <c r="B492" t="str">
        <f>"00714833"</f>
        <v>00714833</v>
      </c>
      <c r="C492" t="str">
        <f>"002"</f>
        <v>002</v>
      </c>
    </row>
    <row r="493" spans="1:3" x14ac:dyDescent="0.25">
      <c r="A493">
        <v>487</v>
      </c>
      <c r="B493" t="str">
        <f>"00716360"</f>
        <v>00716360</v>
      </c>
      <c r="C493" t="s">
        <v>7</v>
      </c>
    </row>
    <row r="494" spans="1:3" x14ac:dyDescent="0.25">
      <c r="A494">
        <v>488</v>
      </c>
      <c r="B494" t="str">
        <f>"201502000575"</f>
        <v>201502000575</v>
      </c>
      <c r="C494" t="s">
        <v>7</v>
      </c>
    </row>
    <row r="495" spans="1:3" x14ac:dyDescent="0.25">
      <c r="A495">
        <v>489</v>
      </c>
      <c r="B495" t="str">
        <f>"00106666"</f>
        <v>00106666</v>
      </c>
      <c r="C495" t="s">
        <v>6</v>
      </c>
    </row>
    <row r="496" spans="1:3" x14ac:dyDescent="0.25">
      <c r="A496">
        <v>490</v>
      </c>
      <c r="B496" t="str">
        <f>"00012821"</f>
        <v>00012821</v>
      </c>
      <c r="C496" t="s">
        <v>7</v>
      </c>
    </row>
    <row r="497" spans="1:3" x14ac:dyDescent="0.25">
      <c r="A497">
        <v>491</v>
      </c>
      <c r="B497" t="str">
        <f>"00716409"</f>
        <v>00716409</v>
      </c>
      <c r="C497" t="s">
        <v>7</v>
      </c>
    </row>
    <row r="498" spans="1:3" x14ac:dyDescent="0.25">
      <c r="A498">
        <v>492</v>
      </c>
      <c r="B498" t="str">
        <f>"201506001327"</f>
        <v>201506001327</v>
      </c>
      <c r="C498" t="s">
        <v>7</v>
      </c>
    </row>
    <row r="499" spans="1:3" x14ac:dyDescent="0.25">
      <c r="A499">
        <v>493</v>
      </c>
      <c r="B499" t="str">
        <f>"00676811"</f>
        <v>00676811</v>
      </c>
      <c r="C499" t="s">
        <v>7</v>
      </c>
    </row>
    <row r="500" spans="1:3" x14ac:dyDescent="0.25">
      <c r="A500">
        <v>494</v>
      </c>
      <c r="B500" t="str">
        <f>"00109686"</f>
        <v>00109686</v>
      </c>
      <c r="C500" t="s">
        <v>7</v>
      </c>
    </row>
    <row r="501" spans="1:3" x14ac:dyDescent="0.25">
      <c r="A501">
        <v>495</v>
      </c>
      <c r="B501" t="str">
        <f>"00622317"</f>
        <v>00622317</v>
      </c>
      <c r="C501" t="s">
        <v>7</v>
      </c>
    </row>
    <row r="504" spans="1:3" x14ac:dyDescent="0.25">
      <c r="A504" t="s">
        <v>26</v>
      </c>
    </row>
    <row r="505" spans="1:3" x14ac:dyDescent="0.25">
      <c r="A505" t="s">
        <v>27</v>
      </c>
    </row>
    <row r="506" spans="1:3" x14ac:dyDescent="0.25">
      <c r="A506" t="s">
        <v>26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3Κ_2020_ΠΕ_ΑΠΟΡΡΙΠΤΕΟΙ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cp:lastPrinted>2022-02-03T08:53:21Z</cp:lastPrinted>
  <dcterms:created xsi:type="dcterms:W3CDTF">2022-02-03T08:54:24Z</dcterms:created>
  <dcterms:modified xsi:type="dcterms:W3CDTF">2022-02-03T08:54:28Z</dcterms:modified>
</cp:coreProperties>
</file>